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7695" tabRatio="603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<sst xmlns="http://schemas.openxmlformats.org/spreadsheetml/2006/main" count="278" uniqueCount="153">
  <si>
    <t>№</t>
  </si>
  <si>
    <t>Показники</t>
  </si>
  <si>
    <t>планований період</t>
  </si>
  <si>
    <t>Виробнича собівартість, зокрема:</t>
  </si>
  <si>
    <t>прямі матеріальні витрати, зокрема:</t>
  </si>
  <si>
    <t>паливо</t>
  </si>
  <si>
    <t>електроенергія</t>
  </si>
  <si>
    <t>покупна теплова енергія*</t>
  </si>
  <si>
    <t>вода для технологічних потреб та водовідведення</t>
  </si>
  <si>
    <t>інші прямі витрати, зокрема:</t>
  </si>
  <si>
    <t>амортизаційні відрахування</t>
  </si>
  <si>
    <t>інші прямі витрати</t>
  </si>
  <si>
    <t>загальновиробничі витрати, зокрема:</t>
  </si>
  <si>
    <t>витрати на оплату праці</t>
  </si>
  <si>
    <t xml:space="preserve">інші витрати </t>
  </si>
  <si>
    <t>Адміністративні витрати, зокрема:</t>
  </si>
  <si>
    <t>інші витрати</t>
  </si>
  <si>
    <t>Інші операційні витрати**</t>
  </si>
  <si>
    <t>Фінансові витрати</t>
  </si>
  <si>
    <t>Повна собівартість**</t>
  </si>
  <si>
    <t>Витрати на відшкодування втрат</t>
  </si>
  <si>
    <t>Розрахунковий прибуток, усього**, зокрема:</t>
  </si>
  <si>
    <t>податок на прибуток</t>
  </si>
  <si>
    <t>дивіденди</t>
  </si>
  <si>
    <t>резервний фонд (капітал)</t>
  </si>
  <si>
    <t>Вартість виробництва теплової енергії за відповідними тарифами</t>
  </si>
  <si>
    <t>Тарифи на виробництво теплової енергії, зокрема:</t>
  </si>
  <si>
    <t>грн/Гкал</t>
  </si>
  <si>
    <t>Реалізація теплової енергії власним споживачам</t>
  </si>
  <si>
    <t>Відпуск теплової енергії з колекторів власних котелень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</si>
  <si>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</si>
  <si>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</si>
  <si>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</si>
  <si>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</si>
  <si>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</si>
  <si>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</si>
  <si>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1.2</t>
  </si>
  <si>
    <t xml:space="preserve"> 1.3</t>
  </si>
  <si>
    <t xml:space="preserve"> 1.3.1</t>
  </si>
  <si>
    <t xml:space="preserve"> 1.3.2</t>
  </si>
  <si>
    <t xml:space="preserve"> 1.3.3</t>
  </si>
  <si>
    <t xml:space="preserve"> 1.4</t>
  </si>
  <si>
    <t xml:space="preserve"> 1.4.2</t>
  </si>
  <si>
    <t xml:space="preserve"> 1.4.3</t>
  </si>
  <si>
    <t xml:space="preserve"> 2.1</t>
  </si>
  <si>
    <t xml:space="preserve"> 2.2</t>
  </si>
  <si>
    <t xml:space="preserve"> 2.3</t>
  </si>
  <si>
    <t>(без податку на додану вартість)</t>
  </si>
  <si>
    <t>матеріали, запасні частини та інші матеріальні ресурси</t>
  </si>
  <si>
    <t>прямі витрати на оплату праці</t>
  </si>
  <si>
    <t>відрахування на соціальні заходи</t>
  </si>
  <si>
    <t>на розвиток виробництва (виробничі інвестиції)</t>
  </si>
  <si>
    <t>Обсяг покупної теплової енергії</t>
  </si>
  <si>
    <t>Ціна покупної теплової енергії</t>
  </si>
  <si>
    <t xml:space="preserve"> по вул.Фабрична 62/1 (населення)</t>
  </si>
  <si>
    <t>по вул.Шевченка 107 (всього), в тому числі: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</si>
  <si>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</si>
  <si>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</si>
  <si>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</si>
  <si>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</si>
  <si>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</si>
  <si>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>9.1</t>
  </si>
  <si>
    <t xml:space="preserve"> 9.2</t>
  </si>
  <si>
    <t>повна планована собівартість виробництва теплової енергії</t>
  </si>
  <si>
    <t>витрати на відшкодування втрат</t>
  </si>
  <si>
    <t>планований прибуток</t>
  </si>
  <si>
    <t xml:space="preserve"> 9.3</t>
  </si>
  <si>
    <t>Загальновиробничі витрати, зокрема:</t>
  </si>
  <si>
    <t>Витрати на збут, зокрема:</t>
  </si>
  <si>
    <t>матеріали, канцтовари, МШП</t>
  </si>
  <si>
    <t>послуги стороніх організацій</t>
  </si>
  <si>
    <t>комісійний збір</t>
  </si>
  <si>
    <t>Інші операційні витрати*</t>
  </si>
  <si>
    <t>Повна собівартість*</t>
  </si>
  <si>
    <t>Розрахунковий прибуток, усього, зокрема:</t>
  </si>
  <si>
    <t>витрати на оплату послуги з транспортування природного газу</t>
  </si>
  <si>
    <t>витрати на оплату послуги з розподілу природного газу</t>
  </si>
  <si>
    <t xml:space="preserve"> 1.1.6</t>
  </si>
  <si>
    <t>інше використання прибутку (на забезпечення обігових коштів)</t>
  </si>
  <si>
    <t>транспортування теплової енергії тепловими мережами інших підприємств</t>
  </si>
  <si>
    <t xml:space="preserve"> 1.4.1</t>
  </si>
  <si>
    <t xml:space="preserve">Витрати на покриття втрат теплової енергії в теплових мережах </t>
  </si>
  <si>
    <t>Розрахунковий прибуток*, усього, зокрема:</t>
  </si>
  <si>
    <t>Вартість транспортування теплової енергії за відповідними тарифами</t>
  </si>
  <si>
    <t>А. Гавриш</t>
  </si>
  <si>
    <t xml:space="preserve"> по вул. Пушкіна 104 А (бюджет ДЮСША/.)</t>
  </si>
  <si>
    <t xml:space="preserve"> по вул.Садова, 151 (бюджет ЗДО №2.)</t>
  </si>
  <si>
    <t>вул. Ветеранська 2 (бюджет ЗОШ №2)</t>
  </si>
  <si>
    <t>Директор КП ПТВП</t>
  </si>
  <si>
    <t>Галаганівська 12</t>
  </si>
  <si>
    <t>тис.грн</t>
  </si>
  <si>
    <t>вул. Галаганівська 33 (інші)</t>
  </si>
  <si>
    <t>Густинська 22/1</t>
  </si>
  <si>
    <t>Густинська 22/2</t>
  </si>
  <si>
    <t>Густинська 22/5</t>
  </si>
  <si>
    <t>Густинська 22/6</t>
  </si>
  <si>
    <t>вул. Київська 250 В</t>
  </si>
  <si>
    <t>вул. Ракітна 39</t>
  </si>
  <si>
    <t>вул.Тургенєва 28</t>
  </si>
  <si>
    <t>вул. Тургенєва 32</t>
  </si>
  <si>
    <t>вул. Фізкультурників, 20</t>
  </si>
  <si>
    <t>вул. Шевченка (бюджет)</t>
  </si>
  <si>
    <t>вул. Шевченка (інші)</t>
  </si>
  <si>
    <t>вул. Шевченка (населення)</t>
  </si>
  <si>
    <t>вул. 1 Травня 80 (ЦТДЮ)</t>
  </si>
  <si>
    <t>по вул.Низова 60 (бюджет ЗДО №10.)</t>
  </si>
  <si>
    <t>Незалежності 16 (бюджет ЗОШ 13 початкова.)</t>
  </si>
  <si>
    <t>Незалежності 16 (бюджет ЗОШ 13 їдальня.)</t>
  </si>
  <si>
    <t>пров. Миколаївській 14-А (бюджет ЗДО №15)</t>
  </si>
  <si>
    <t>вул. Київська 375 (бюджет, ліцей 10)</t>
  </si>
  <si>
    <t>по вул.Фабрична 140 (бюджет, ЗДО №19)</t>
  </si>
  <si>
    <t>1 Травня 46</t>
  </si>
  <si>
    <t>Галаганівська 33 населення</t>
  </si>
  <si>
    <t xml:space="preserve"> по вул.Густинська 22/7</t>
  </si>
  <si>
    <t>Системи автономного опалення</t>
  </si>
  <si>
    <t xml:space="preserve"> 3.1</t>
  </si>
  <si>
    <t xml:space="preserve"> 3.2</t>
  </si>
  <si>
    <t xml:space="preserve"> 3.3</t>
  </si>
  <si>
    <t>інші витрати*</t>
  </si>
  <si>
    <t xml:space="preserve"> 9.4</t>
  </si>
  <si>
    <t>9.5</t>
  </si>
  <si>
    <t>інші витрати*, в тому числі:</t>
  </si>
  <si>
    <t>Вартість постачання теплової енергії за відповідними тарифами</t>
  </si>
  <si>
    <t xml:space="preserve">Транспортування теплової енергії </t>
  </si>
  <si>
    <t>Виробництво теплової енергії</t>
  </si>
  <si>
    <t>Постачання теплової енергії</t>
  </si>
  <si>
    <t>1.1</t>
  </si>
  <si>
    <t>1.2</t>
  </si>
  <si>
    <t>1.3</t>
  </si>
  <si>
    <t>1.3.1</t>
  </si>
  <si>
    <t>1.3.2</t>
  </si>
  <si>
    <t>1.3.3</t>
  </si>
  <si>
    <t>1.3.4</t>
  </si>
  <si>
    <t>2</t>
  </si>
  <si>
    <t>3</t>
  </si>
  <si>
    <t>4</t>
  </si>
  <si>
    <t>5</t>
  </si>
  <si>
    <t>5.1</t>
  </si>
  <si>
    <t>5.2</t>
  </si>
  <si>
    <t>5.3</t>
  </si>
  <si>
    <t>5.4</t>
  </si>
  <si>
    <t>5.5</t>
  </si>
  <si>
    <t>6</t>
  </si>
  <si>
    <t>Всього тариф на теплову енергію грн/Гкал без ПДВ</t>
  </si>
  <si>
    <t>Всього тариф на теплову енергію грн/Гкал з ПДВ</t>
  </si>
  <si>
    <t>Начальник ПЕВ</t>
  </si>
  <si>
    <t>С. Тарасенко</t>
  </si>
  <si>
    <t xml:space="preserve"> по вул.Густинська 22/8 </t>
  </si>
  <si>
    <t xml:space="preserve"> вул.Пирятинська 6/1 </t>
  </si>
  <si>
    <t>вул. Ковалевсьа 8</t>
  </si>
  <si>
    <t>ІІ</t>
  </si>
  <si>
    <t>ІІІ</t>
  </si>
  <si>
    <t>Структура прогнозованих тарифів на теплову енергію по системах автономного опалення (мінікотельних), розрахованих на жовтень 2023р. - вересень 2024 р. КП Прилукитепловодопостачання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</si>
</sst>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00"/>
    <numFmt numFmtId="185" formatCode="#,##0.00_ ;\-#,##0.00\ 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Pragmatica-Book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i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8"/>
      <color rgb="FF000000"/>
      <name val="Pragmatica-Book"/>
      <family val="0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5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0" fillId="0" borderId="10" xfId="0" applyNumberFormat="1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 wrapText="1"/>
    </xf>
    <xf numFmtId="16" fontId="50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0" fillId="3" borderId="10" xfId="0" applyFont="1" applyFill="1" applyBorder="1" applyAlignment="1">
      <alignment vertical="top" wrapText="1"/>
    </xf>
    <xf numFmtId="0" fontId="50" fillId="3" borderId="10" xfId="0" applyFont="1" applyFill="1" applyBorder="1" applyAlignment="1">
      <alignment horizontal="center" vertical="top" wrapText="1"/>
    </xf>
    <xf numFmtId="0" fontId="50" fillId="13" borderId="10" xfId="0" applyFont="1" applyFill="1" applyBorder="1" applyAlignment="1">
      <alignment vertical="top" wrapText="1"/>
    </xf>
    <xf numFmtId="0" fontId="50" fillId="13" borderId="10" xfId="0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vertical="top" wrapText="1"/>
    </xf>
    <xf numFmtId="2" fontId="2" fillId="6" borderId="10" xfId="0" applyNumberFormat="1" applyFont="1" applyFill="1" applyBorder="1" applyAlignment="1">
      <alignment vertical="top" wrapText="1"/>
    </xf>
    <xf numFmtId="2" fontId="2" fillId="6" borderId="11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50" fillId="5" borderId="10" xfId="0" applyFont="1" applyFill="1" applyBorder="1" applyAlignment="1">
      <alignment vertical="top" wrapText="1"/>
    </xf>
    <xf numFmtId="0" fontId="50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2" fontId="2" fillId="3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5" borderId="10" xfId="0" applyFill="1" applyBorder="1" applyAlignment="1">
      <alignment/>
    </xf>
    <xf numFmtId="0" fontId="51" fillId="0" borderId="0" xfId="0" applyFont="1" applyAlignment="1">
      <alignment/>
    </xf>
    <xf numFmtId="2" fontId="2" fillId="5" borderId="10" xfId="0" applyNumberFormat="1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2" fillId="13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182" fontId="2" fillId="0" borderId="10" xfId="0" applyNumberFormat="1" applyFont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vertical="top" wrapText="1"/>
    </xf>
    <xf numFmtId="181" fontId="2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vertical="top" wrapText="1"/>
    </xf>
    <xf numFmtId="0" fontId="2" fillId="15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54" fillId="0" borderId="10" xfId="0" applyNumberFormat="1" applyFont="1" applyBorder="1" applyAlignment="1">
      <alignment vertical="center"/>
    </xf>
    <xf numFmtId="0" fontId="54" fillId="3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5" borderId="10" xfId="0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top" wrapText="1"/>
    </xf>
    <xf numFmtId="2" fontId="2" fillId="35" borderId="11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16" fontId="5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2" fontId="53" fillId="0" borderId="10" xfId="0" applyNumberFormat="1" applyFont="1" applyBorder="1" applyAlignment="1">
      <alignment vertical="center"/>
    </xf>
    <xf numFmtId="0" fontId="54" fillId="33" borderId="10" xfId="0" applyFont="1" applyFill="1" applyBorder="1" applyAlignment="1">
      <alignment/>
    </xf>
    <xf numFmtId="181" fontId="2" fillId="33" borderId="10" xfId="0" applyNumberFormat="1" applyFont="1" applyFill="1" applyBorder="1" applyAlignment="1">
      <alignment vertical="top" wrapText="1"/>
    </xf>
    <xf numFmtId="2" fontId="54" fillId="5" borderId="10" xfId="0" applyNumberFormat="1" applyFont="1" applyFill="1" applyBorder="1" applyAlignment="1">
      <alignment vertical="center"/>
    </xf>
    <xf numFmtId="2" fontId="54" fillId="0" borderId="10" xfId="0" applyNumberFormat="1" applyFont="1" applyBorder="1" applyAlignment="1">
      <alignment vertical="top"/>
    </xf>
    <xf numFmtId="2" fontId="53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54" fillId="9" borderId="10" xfId="0" applyNumberFormat="1" applyFont="1" applyFill="1" applyBorder="1" applyAlignment="1">
      <alignment vertical="center"/>
    </xf>
    <xf numFmtId="2" fontId="2" fillId="13" borderId="10" xfId="0" applyNumberFormat="1" applyFont="1" applyFill="1" applyBorder="1" applyAlignment="1">
      <alignment vertical="top" wrapText="1"/>
    </xf>
    <xf numFmtId="14" fontId="50" fillId="33" borderId="10" xfId="0" applyNumberFormat="1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top" wrapText="1"/>
    </xf>
    <xf numFmtId="16" fontId="50" fillId="33" borderId="1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2" fontId="2" fillId="34" borderId="10" xfId="0" applyNumberFormat="1" applyFont="1" applyFill="1" applyBorder="1" applyAlignment="1">
      <alignment wrapText="1"/>
    </xf>
    <xf numFmtId="2" fontId="2" fillId="13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 vertical="top" wrapText="1"/>
    </xf>
    <xf numFmtId="2" fontId="3" fillId="10" borderId="10" xfId="0" applyNumberFormat="1" applyFont="1" applyFill="1" applyBorder="1" applyAlignment="1">
      <alignment vertical="center" wrapText="1"/>
    </xf>
    <xf numFmtId="16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2" fontId="3" fillId="10" borderId="10" xfId="0" applyNumberFormat="1" applyFont="1" applyFill="1" applyBorder="1" applyAlignment="1">
      <alignment vertical="top" wrapText="1"/>
    </xf>
    <xf numFmtId="2" fontId="2" fillId="10" borderId="10" xfId="0" applyNumberFormat="1" applyFont="1" applyFill="1" applyBorder="1" applyAlignment="1">
      <alignment vertical="top" wrapText="1"/>
    </xf>
    <xf numFmtId="2" fontId="2" fillId="10" borderId="10" xfId="0" applyNumberFormat="1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top" wrapText="1"/>
    </xf>
    <xf numFmtId="181" fontId="2" fillId="10" borderId="10" xfId="0" applyNumberFormat="1" applyFont="1" applyFill="1" applyBorder="1" applyAlignment="1">
      <alignment vertical="top" wrapText="1"/>
    </xf>
    <xf numFmtId="2" fontId="55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2" fontId="3" fillId="35" borderId="10" xfId="0" applyNumberFormat="1" applyFont="1" applyFill="1" applyBorder="1" applyAlignment="1">
      <alignment vertical="top" wrapText="1"/>
    </xf>
    <xf numFmtId="0" fontId="50" fillId="10" borderId="11" xfId="0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top" wrapText="1"/>
    </xf>
    <xf numFmtId="181" fontId="2" fillId="35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center"/>
    </xf>
    <xf numFmtId="182" fontId="3" fillId="0" borderId="10" xfId="0" applyNumberFormat="1" applyFont="1" applyBorder="1" applyAlignment="1">
      <alignment vertical="top" wrapText="1"/>
    </xf>
    <xf numFmtId="182" fontId="3" fillId="0" borderId="10" xfId="0" applyNumberFormat="1" applyFont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vertical="top" wrapText="1"/>
    </xf>
    <xf numFmtId="2" fontId="2" fillId="3" borderId="11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2" fontId="50" fillId="1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54" fillId="0" borderId="10" xfId="0" applyNumberFormat="1" applyFont="1" applyBorder="1" applyAlignment="1">
      <alignment horizontal="center" vertical="top"/>
    </xf>
    <xf numFmtId="2" fontId="53" fillId="35" borderId="10" xfId="0" applyNumberFormat="1" applyFont="1" applyFill="1" applyBorder="1" applyAlignment="1">
      <alignment horizontal="center" vertical="center"/>
    </xf>
    <xf numFmtId="0" fontId="50" fillId="10" borderId="14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57" fillId="33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51" fillId="33" borderId="0" xfId="0" applyFont="1" applyFill="1" applyAlignment="1">
      <alignment/>
    </xf>
    <xf numFmtId="2" fontId="53" fillId="35" borderId="10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58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52" fillId="0" borderId="10" xfId="0" applyFont="1" applyBorder="1" applyAlignment="1">
      <alignment horizontal="center" wrapText="1"/>
    </xf>
    <xf numFmtId="1" fontId="60" fillId="0" borderId="10" xfId="0" applyNumberFormat="1" applyFont="1" applyBorder="1" applyAlignment="1">
      <alignment horizontal="center" wrapText="1"/>
    </xf>
    <xf numFmtId="1" fontId="55" fillId="0" borderId="10" xfId="0" applyNumberFormat="1" applyFont="1" applyBorder="1" applyAlignment="1">
      <alignment horizontal="center"/>
    </xf>
    <xf numFmtId="0" fontId="50" fillId="33" borderId="12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left" vertical="top" wrapText="1"/>
    </xf>
    <xf numFmtId="2" fontId="52" fillId="33" borderId="12" xfId="0" applyNumberFormat="1" applyFont="1" applyFill="1" applyBorder="1" applyAlignment="1">
      <alignment vertical="top" wrapText="1"/>
    </xf>
    <xf numFmtId="2" fontId="52" fillId="33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2" fontId="53" fillId="0" borderId="12" xfId="0" applyNumberFormat="1" applyFont="1" applyBorder="1" applyAlignment="1">
      <alignment horizontal="center"/>
    </xf>
    <xf numFmtId="2" fontId="53" fillId="33" borderId="12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center"/>
    </xf>
    <xf numFmtId="2" fontId="53" fillId="33" borderId="10" xfId="0" applyNumberFormat="1" applyFont="1" applyFill="1" applyBorder="1" applyAlignment="1">
      <alignment/>
    </xf>
    <xf numFmtId="49" fontId="53" fillId="0" borderId="10" xfId="0" applyNumberFormat="1" applyFont="1" applyBorder="1" applyAlignment="1">
      <alignment horizontal="center"/>
    </xf>
    <xf numFmtId="0" fontId="53" fillId="35" borderId="10" xfId="0" applyFont="1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2" fontId="53" fillId="33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vertical="top" wrapText="1"/>
    </xf>
    <xf numFmtId="2" fontId="50" fillId="33" borderId="12" xfId="0" applyNumberFormat="1" applyFont="1" applyFill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2" fontId="50" fillId="33" borderId="12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 vertical="top"/>
    </xf>
    <xf numFmtId="2" fontId="54" fillId="0" borderId="12" xfId="0" applyNumberFormat="1" applyFont="1" applyBorder="1" applyAlignment="1">
      <alignment horizontal="center" vertical="top"/>
    </xf>
    <xf numFmtId="2" fontId="2" fillId="2" borderId="10" xfId="0" applyNumberFormat="1" applyFont="1" applyFill="1" applyBorder="1" applyAlignment="1">
      <alignment vertical="top" wrapText="1"/>
    </xf>
    <xf numFmtId="2" fontId="53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13" borderId="10" xfId="0" applyNumberFormat="1" applyFont="1" applyFill="1" applyBorder="1" applyAlignment="1">
      <alignment horizontal="center" vertical="center" wrapText="1"/>
    </xf>
    <xf numFmtId="2" fontId="2" fillId="1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top" wrapText="1"/>
    </xf>
    <xf numFmtId="182" fontId="2" fillId="5" borderId="10" xfId="0" applyNumberFormat="1" applyFont="1" applyFill="1" applyBorder="1" applyAlignment="1">
      <alignment vertical="center" wrapText="1"/>
    </xf>
    <xf numFmtId="181" fontId="2" fillId="1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2" fontId="53" fillId="0" borderId="10" xfId="0" applyNumberFormat="1" applyFont="1" applyFill="1" applyBorder="1" applyAlignment="1">
      <alignment horizontal="center" vertical="top"/>
    </xf>
    <xf numFmtId="2" fontId="54" fillId="0" borderId="10" xfId="0" applyNumberFormat="1" applyFont="1" applyFill="1" applyBorder="1" applyAlignment="1">
      <alignment horizontal="center" vertical="top"/>
    </xf>
    <xf numFmtId="182" fontId="3" fillId="13" borderId="10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2" fontId="52" fillId="35" borderId="12" xfId="0" applyNumberFormat="1" applyFont="1" applyFill="1" applyBorder="1" applyAlignment="1">
      <alignment vertical="center" wrapText="1"/>
    </xf>
    <xf numFmtId="2" fontId="52" fillId="35" borderId="12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/>
    </xf>
    <xf numFmtId="2" fontId="52" fillId="33" borderId="0" xfId="0" applyNumberFormat="1" applyFont="1" applyFill="1" applyBorder="1" applyAlignment="1">
      <alignment vertical="top" wrapText="1"/>
    </xf>
    <xf numFmtId="2" fontId="50" fillId="33" borderId="0" xfId="0" applyNumberFormat="1" applyFont="1" applyFill="1" applyBorder="1" applyAlignment="1">
      <alignment vertical="top" wrapText="1"/>
    </xf>
    <xf numFmtId="2" fontId="50" fillId="33" borderId="0" xfId="0" applyNumberFormat="1" applyFont="1" applyFill="1" applyBorder="1" applyAlignment="1">
      <alignment vertical="center" wrapText="1"/>
    </xf>
    <xf numFmtId="2" fontId="52" fillId="33" borderId="0" xfId="0" applyNumberFormat="1" applyFont="1" applyFill="1" applyBorder="1" applyAlignment="1">
      <alignment vertical="center" wrapText="1"/>
    </xf>
    <xf numFmtId="2" fontId="52" fillId="33" borderId="10" xfId="0" applyNumberFormat="1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vertical="center" wrapText="1"/>
    </xf>
    <xf numFmtId="2" fontId="52" fillId="35" borderId="10" xfId="0" applyNumberFormat="1" applyFont="1" applyFill="1" applyBorder="1" applyAlignment="1">
      <alignment vertical="center" wrapText="1"/>
    </xf>
    <xf numFmtId="2" fontId="53" fillId="35" borderId="12" xfId="0" applyNumberFormat="1" applyFont="1" applyFill="1" applyBorder="1" applyAlignment="1">
      <alignment horizontal="center"/>
    </xf>
    <xf numFmtId="2" fontId="52" fillId="35" borderId="12" xfId="0" applyNumberFormat="1" applyFont="1" applyFill="1" applyBorder="1" applyAlignment="1">
      <alignment horizontal="center" vertical="top" wrapText="1"/>
    </xf>
    <xf numFmtId="2" fontId="53" fillId="35" borderId="12" xfId="0" applyNumberFormat="1" applyFont="1" applyFill="1" applyBorder="1" applyAlignment="1">
      <alignment horizontal="center" vertical="top"/>
    </xf>
    <xf numFmtId="2" fontId="53" fillId="3" borderId="10" xfId="0" applyNumberFormat="1" applyFont="1" applyFill="1" applyBorder="1" applyAlignment="1">
      <alignment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 wrapText="1"/>
    </xf>
    <xf numFmtId="182" fontId="2" fillId="0" borderId="10" xfId="0" applyNumberFormat="1" applyFont="1" applyBorder="1" applyAlignment="1">
      <alignment vertical="center" wrapText="1"/>
    </xf>
    <xf numFmtId="0" fontId="52" fillId="35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left" vertical="top" wrapText="1"/>
    </xf>
    <xf numFmtId="49" fontId="54" fillId="35" borderId="16" xfId="0" applyNumberFormat="1" applyFont="1" applyFill="1" applyBorder="1" applyAlignment="1">
      <alignment horizontal="center"/>
    </xf>
    <xf numFmtId="0" fontId="52" fillId="35" borderId="16" xfId="0" applyFont="1" applyFill="1" applyBorder="1" applyAlignment="1">
      <alignment horizontal="left" vertical="top" wrapText="1"/>
    </xf>
    <xf numFmtId="0" fontId="40" fillId="35" borderId="0" xfId="0" applyFont="1" applyFill="1" applyAlignment="1">
      <alignment/>
    </xf>
    <xf numFmtId="2" fontId="53" fillId="35" borderId="16" xfId="0" applyNumberFormat="1" applyFont="1" applyFill="1" applyBorder="1" applyAlignment="1">
      <alignment/>
    </xf>
    <xf numFmtId="0" fontId="53" fillId="7" borderId="10" xfId="0" applyFont="1" applyFill="1" applyBorder="1" applyAlignment="1">
      <alignment/>
    </xf>
    <xf numFmtId="2" fontId="53" fillId="7" borderId="10" xfId="0" applyNumberFormat="1" applyFont="1" applyFill="1" applyBorder="1" applyAlignment="1">
      <alignment/>
    </xf>
    <xf numFmtId="0" fontId="61" fillId="0" borderId="10" xfId="0" applyFont="1" applyBorder="1" applyAlignment="1">
      <alignment horizontal="center"/>
    </xf>
    <xf numFmtId="49" fontId="61" fillId="33" borderId="15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14" xfId="0" applyFont="1" applyFill="1" applyBorder="1" applyAlignment="1">
      <alignment horizontal="center" vertical="center" wrapText="1"/>
    </xf>
    <xf numFmtId="0" fontId="50" fillId="7" borderId="11" xfId="0" applyFont="1" applyFill="1" applyBorder="1" applyAlignment="1">
      <alignment horizontal="center" vertical="center" wrapText="1"/>
    </xf>
    <xf numFmtId="0" fontId="50" fillId="7" borderId="14" xfId="0" applyFont="1" applyFill="1" applyBorder="1" applyAlignment="1">
      <alignment horizontal="center" vertical="center" wrapText="1"/>
    </xf>
    <xf numFmtId="0" fontId="50" fillId="7" borderId="20" xfId="0" applyFont="1" applyFill="1" applyBorder="1" applyAlignment="1">
      <alignment horizontal="center" vertical="center" wrapText="1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9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top"/>
    </xf>
    <xf numFmtId="2" fontId="53" fillId="33" borderId="10" xfId="0" applyNumberFormat="1" applyFont="1" applyFill="1" applyBorder="1" applyAlignment="1">
      <alignment vertical="top"/>
    </xf>
    <xf numFmtId="181" fontId="3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8"/>
  <sheetViews>
    <sheetView tabSelected="1" zoomScaleSheetLayoutView="100" workbookViewId="0" topLeftCell="A84">
      <selection activeCell="B98" sqref="B98"/>
    </sheetView>
  </sheetViews>
  <sheetFormatPr defaultColWidth="9.140625" defaultRowHeight="12.75"/>
  <cols>
    <col min="2" max="2" width="41.8515625" style="0" customWidth="1"/>
    <col min="3" max="3" width="0.13671875" style="0" customWidth="1"/>
    <col min="4" max="4" width="8.140625" style="0" hidden="1" customWidth="1"/>
    <col min="5" max="5" width="9.140625" style="0" customWidth="1"/>
    <col min="6" max="6" width="8.7109375" style="0" hidden="1" customWidth="1"/>
    <col min="7" max="7" width="9.140625" style="0" customWidth="1"/>
    <col min="8" max="8" width="9.140625" style="0" hidden="1" customWidth="1"/>
    <col min="9" max="9" width="8.8515625" style="0" customWidth="1"/>
    <col min="10" max="10" width="9.140625" style="0" hidden="1" customWidth="1"/>
    <col min="11" max="11" width="9.140625" style="0" customWidth="1"/>
    <col min="12" max="12" width="9.140625" style="0" hidden="1" customWidth="1"/>
    <col min="13" max="13" width="9.00390625" style="0" customWidth="1"/>
    <col min="14" max="14" width="9.140625" style="0" hidden="1" customWidth="1"/>
    <col min="15" max="15" width="9.140625" style="0" customWidth="1"/>
    <col min="16" max="16" width="9.140625" style="0" hidden="1" customWidth="1"/>
    <col min="17" max="17" width="9.140625" style="0" customWidth="1"/>
    <col min="18" max="18" width="9.140625" style="0" hidden="1" customWidth="1"/>
    <col min="19" max="19" width="9.140625" style="0" customWidth="1"/>
    <col min="20" max="20" width="9.140625" style="0" hidden="1" customWidth="1"/>
    <col min="21" max="21" width="9.140625" style="0" customWidth="1"/>
    <col min="22" max="22" width="9.140625" style="0" hidden="1" customWidth="1"/>
    <col min="23" max="23" width="9.140625" style="0" customWidth="1"/>
    <col min="24" max="24" width="9.140625" style="0" hidden="1" customWidth="1"/>
    <col min="25" max="25" width="9.140625" style="0" customWidth="1"/>
    <col min="26" max="26" width="9.140625" style="0" hidden="1" customWidth="1"/>
    <col min="27" max="27" width="9.140625" style="0" customWidth="1"/>
    <col min="28" max="28" width="9.140625" style="0" hidden="1" customWidth="1"/>
    <col min="29" max="29" width="9.140625" style="0" customWidth="1"/>
    <col min="30" max="30" width="9.140625" style="0" hidden="1" customWidth="1"/>
    <col min="31" max="31" width="9.140625" style="0" customWidth="1"/>
    <col min="32" max="32" width="9.140625" style="0" hidden="1" customWidth="1"/>
    <col min="33" max="33" width="9.140625" style="0" customWidth="1"/>
    <col min="34" max="34" width="9.140625" style="0" hidden="1" customWidth="1"/>
    <col min="35" max="35" width="9.140625" style="0" customWidth="1"/>
    <col min="36" max="36" width="9.140625" style="0" hidden="1" customWidth="1"/>
    <col min="37" max="37" width="9.140625" style="0" customWidth="1"/>
    <col min="38" max="38" width="9.140625" style="0" hidden="1" customWidth="1"/>
    <col min="39" max="39" width="8.8515625" style="0" customWidth="1"/>
    <col min="40" max="41" width="9.140625" style="0" hidden="1" customWidth="1"/>
    <col min="42" max="42" width="9.140625" style="0" customWidth="1"/>
    <col min="43" max="43" width="9.140625" style="0" hidden="1" customWidth="1"/>
    <col min="44" max="44" width="9.421875" style="0" customWidth="1"/>
    <col min="45" max="45" width="9.140625" style="0" hidden="1" customWidth="1"/>
    <col min="46" max="46" width="9.140625" style="0" customWidth="1"/>
    <col min="47" max="47" width="9.140625" style="0" hidden="1" customWidth="1"/>
    <col min="48" max="48" width="9.00390625" style="0" customWidth="1"/>
    <col min="49" max="49" width="9.140625" style="0" hidden="1" customWidth="1"/>
    <col min="51" max="51" width="9.140625" style="0" hidden="1" customWidth="1"/>
    <col min="53" max="53" width="9.140625" style="0" hidden="1" customWidth="1"/>
    <col min="55" max="55" width="9.140625" style="0" hidden="1" customWidth="1"/>
    <col min="57" max="57" width="9.140625" style="0" hidden="1" customWidth="1"/>
    <col min="58" max="58" width="9.28125" style="0" customWidth="1"/>
    <col min="59" max="59" width="9.140625" style="0" hidden="1" customWidth="1"/>
    <col min="61" max="61" width="9.140625" style="0" hidden="1" customWidth="1"/>
    <col min="63" max="63" width="9.140625" style="0" hidden="1" customWidth="1"/>
    <col min="65" max="65" width="9.140625" style="0" hidden="1" customWidth="1"/>
  </cols>
  <sheetData>
    <row r="1" spans="10:11" ht="30.75" customHeight="1" hidden="1">
      <c r="J1" s="214"/>
      <c r="K1" s="214"/>
    </row>
    <row r="2" spans="1:11" ht="15.75">
      <c r="A2" s="124" t="s">
        <v>152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 hidden="1">
      <c r="A3" s="26"/>
      <c r="B3" s="26"/>
      <c r="C3" s="26"/>
      <c r="D3" s="93" t="s">
        <v>47</v>
      </c>
      <c r="E3" s="93"/>
      <c r="F3" s="26"/>
      <c r="G3" s="26"/>
      <c r="H3" s="26"/>
      <c r="I3" s="26"/>
      <c r="J3" s="26"/>
      <c r="K3" s="26"/>
    </row>
    <row r="4" spans="4:12" ht="13.5" customHeight="1">
      <c r="D4" s="92"/>
      <c r="F4" s="92"/>
      <c r="G4" s="8"/>
      <c r="H4" s="8"/>
      <c r="I4" s="8"/>
      <c r="J4" s="8"/>
      <c r="K4" s="8"/>
      <c r="L4" s="8"/>
    </row>
    <row r="5" spans="1:66" ht="12.75" customHeight="1">
      <c r="A5" s="211" t="s">
        <v>0</v>
      </c>
      <c r="B5" s="211" t="s">
        <v>1</v>
      </c>
      <c r="C5" s="212"/>
      <c r="D5" s="221" t="s">
        <v>114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3"/>
    </row>
    <row r="6" spans="1:66" ht="61.5" customHeight="1">
      <c r="A6" s="211"/>
      <c r="B6" s="211"/>
      <c r="C6" s="213"/>
      <c r="D6" s="228" t="s">
        <v>111</v>
      </c>
      <c r="E6" s="229"/>
      <c r="F6" s="210" t="s">
        <v>89</v>
      </c>
      <c r="G6" s="210"/>
      <c r="H6" s="230" t="s">
        <v>112</v>
      </c>
      <c r="I6" s="227"/>
      <c r="J6" s="208" t="s">
        <v>91</v>
      </c>
      <c r="K6" s="209"/>
      <c r="L6" s="226" t="s">
        <v>92</v>
      </c>
      <c r="M6" s="227"/>
      <c r="N6" s="208" t="s">
        <v>93</v>
      </c>
      <c r="O6" s="209"/>
      <c r="P6" s="226" t="s">
        <v>94</v>
      </c>
      <c r="Q6" s="227"/>
      <c r="R6" s="208" t="s">
        <v>95</v>
      </c>
      <c r="S6" s="209"/>
      <c r="T6" s="215" t="s">
        <v>113</v>
      </c>
      <c r="U6" s="215"/>
      <c r="V6" s="210" t="s">
        <v>147</v>
      </c>
      <c r="W6" s="210"/>
      <c r="X6" s="215" t="s">
        <v>96</v>
      </c>
      <c r="Y6" s="215"/>
      <c r="Z6" s="216" t="s">
        <v>149</v>
      </c>
      <c r="AA6" s="216"/>
      <c r="AB6" s="215" t="s">
        <v>148</v>
      </c>
      <c r="AC6" s="215"/>
      <c r="AD6" s="210" t="s">
        <v>97</v>
      </c>
      <c r="AE6" s="210"/>
      <c r="AF6" s="226" t="s">
        <v>98</v>
      </c>
      <c r="AG6" s="227"/>
      <c r="AH6" s="210" t="s">
        <v>99</v>
      </c>
      <c r="AI6" s="210"/>
      <c r="AJ6" s="215" t="s">
        <v>54</v>
      </c>
      <c r="AK6" s="215"/>
      <c r="AL6" s="210" t="s">
        <v>100</v>
      </c>
      <c r="AM6" s="210"/>
      <c r="AN6" s="120" t="s">
        <v>55</v>
      </c>
      <c r="AO6" s="224" t="s">
        <v>103</v>
      </c>
      <c r="AP6" s="225"/>
      <c r="AQ6" s="217" t="s">
        <v>101</v>
      </c>
      <c r="AR6" s="218"/>
      <c r="AS6" s="220" t="s">
        <v>102</v>
      </c>
      <c r="AT6" s="220"/>
      <c r="AU6" s="208" t="s">
        <v>104</v>
      </c>
      <c r="AV6" s="209"/>
      <c r="AW6" s="220" t="s">
        <v>87</v>
      </c>
      <c r="AX6" s="220"/>
      <c r="AY6" s="210" t="s">
        <v>109</v>
      </c>
      <c r="AZ6" s="210"/>
      <c r="BA6" s="220" t="s">
        <v>108</v>
      </c>
      <c r="BB6" s="220"/>
      <c r="BC6" s="208" t="s">
        <v>107</v>
      </c>
      <c r="BD6" s="209"/>
      <c r="BE6" s="215" t="s">
        <v>106</v>
      </c>
      <c r="BF6" s="215"/>
      <c r="BG6" s="210" t="s">
        <v>105</v>
      </c>
      <c r="BH6" s="210"/>
      <c r="BI6" s="215" t="s">
        <v>85</v>
      </c>
      <c r="BJ6" s="215"/>
      <c r="BK6" s="219" t="s">
        <v>86</v>
      </c>
      <c r="BL6" s="219"/>
      <c r="BM6" s="220" t="s">
        <v>110</v>
      </c>
      <c r="BN6" s="220"/>
    </row>
    <row r="7" spans="1:66" ht="18.75" customHeight="1">
      <c r="A7" s="211"/>
      <c r="B7" s="211"/>
      <c r="C7" s="109" t="s">
        <v>2</v>
      </c>
      <c r="D7" s="109" t="s">
        <v>90</v>
      </c>
      <c r="E7" s="113" t="s">
        <v>27</v>
      </c>
      <c r="F7" s="109" t="s">
        <v>90</v>
      </c>
      <c r="G7" s="113" t="s">
        <v>27</v>
      </c>
      <c r="H7" s="111" t="s">
        <v>90</v>
      </c>
      <c r="I7" s="113" t="s">
        <v>27</v>
      </c>
      <c r="J7" s="109" t="s">
        <v>90</v>
      </c>
      <c r="K7" s="113" t="s">
        <v>27</v>
      </c>
      <c r="L7" s="109" t="s">
        <v>90</v>
      </c>
      <c r="M7" s="113" t="s">
        <v>27</v>
      </c>
      <c r="N7" s="111" t="s">
        <v>90</v>
      </c>
      <c r="O7" s="114" t="s">
        <v>27</v>
      </c>
      <c r="P7" s="111" t="s">
        <v>90</v>
      </c>
      <c r="Q7" s="113" t="s">
        <v>27</v>
      </c>
      <c r="R7" s="109" t="s">
        <v>90</v>
      </c>
      <c r="S7" s="113" t="s">
        <v>27</v>
      </c>
      <c r="T7" s="109" t="s">
        <v>90</v>
      </c>
      <c r="U7" s="109" t="s">
        <v>27</v>
      </c>
      <c r="V7" s="109" t="s">
        <v>90</v>
      </c>
      <c r="W7" s="109" t="s">
        <v>27</v>
      </c>
      <c r="X7" s="149" t="s">
        <v>90</v>
      </c>
      <c r="Y7" s="109" t="s">
        <v>27</v>
      </c>
      <c r="Z7" s="109" t="s">
        <v>90</v>
      </c>
      <c r="AA7" s="109" t="s">
        <v>27</v>
      </c>
      <c r="AB7" s="109" t="s">
        <v>90</v>
      </c>
      <c r="AC7" s="109" t="s">
        <v>27</v>
      </c>
      <c r="AD7" s="109" t="s">
        <v>90</v>
      </c>
      <c r="AE7" s="109" t="s">
        <v>27</v>
      </c>
      <c r="AF7" s="109" t="s">
        <v>90</v>
      </c>
      <c r="AG7" s="109" t="s">
        <v>27</v>
      </c>
      <c r="AH7" s="109" t="s">
        <v>90</v>
      </c>
      <c r="AI7" s="109" t="s">
        <v>27</v>
      </c>
      <c r="AJ7" s="109" t="s">
        <v>90</v>
      </c>
      <c r="AK7" s="109" t="s">
        <v>27</v>
      </c>
      <c r="AL7" s="109" t="s">
        <v>90</v>
      </c>
      <c r="AM7" s="109" t="s">
        <v>27</v>
      </c>
      <c r="AN7" s="95" t="s">
        <v>2</v>
      </c>
      <c r="AO7" s="112" t="s">
        <v>90</v>
      </c>
      <c r="AP7" s="109" t="s">
        <v>27</v>
      </c>
      <c r="AQ7" s="112" t="s">
        <v>90</v>
      </c>
      <c r="AR7" s="109" t="s">
        <v>27</v>
      </c>
      <c r="AS7" s="109" t="s">
        <v>90</v>
      </c>
      <c r="AT7" s="109" t="s">
        <v>27</v>
      </c>
      <c r="AU7" s="109" t="s">
        <v>90</v>
      </c>
      <c r="AV7" s="109" t="s">
        <v>27</v>
      </c>
      <c r="AW7" s="109" t="s">
        <v>90</v>
      </c>
      <c r="AX7" s="113" t="s">
        <v>27</v>
      </c>
      <c r="AY7" s="113" t="s">
        <v>90</v>
      </c>
      <c r="AZ7" s="113" t="s">
        <v>27</v>
      </c>
      <c r="BA7" s="113" t="s">
        <v>90</v>
      </c>
      <c r="BB7" s="113" t="s">
        <v>27</v>
      </c>
      <c r="BC7" s="113" t="s">
        <v>90</v>
      </c>
      <c r="BD7" s="113" t="s">
        <v>27</v>
      </c>
      <c r="BE7" s="113" t="s">
        <v>90</v>
      </c>
      <c r="BF7" s="113" t="s">
        <v>27</v>
      </c>
      <c r="BG7" s="113" t="s">
        <v>90</v>
      </c>
      <c r="BH7" s="113" t="s">
        <v>27</v>
      </c>
      <c r="BI7" s="113" t="s">
        <v>90</v>
      </c>
      <c r="BJ7" s="113" t="s">
        <v>27</v>
      </c>
      <c r="BK7" s="113" t="s">
        <v>90</v>
      </c>
      <c r="BL7" s="113" t="s">
        <v>27</v>
      </c>
      <c r="BM7" s="113" t="s">
        <v>90</v>
      </c>
      <c r="BN7" s="113" t="s">
        <v>27</v>
      </c>
    </row>
    <row r="8" spans="1:66" ht="12.75">
      <c r="A8" s="110">
        <v>1</v>
      </c>
      <c r="B8" s="131" t="s">
        <v>124</v>
      </c>
      <c r="C8" s="110">
        <v>16</v>
      </c>
      <c r="D8" s="110">
        <v>19</v>
      </c>
      <c r="E8" s="132">
        <v>1</v>
      </c>
      <c r="F8" s="132">
        <v>22</v>
      </c>
      <c r="G8" s="133">
        <v>2</v>
      </c>
      <c r="H8" s="132">
        <v>9.33333333333333</v>
      </c>
      <c r="I8" s="132">
        <v>3</v>
      </c>
      <c r="J8" s="133">
        <v>10.3333333333333</v>
      </c>
      <c r="K8" s="132">
        <v>4</v>
      </c>
      <c r="L8" s="132">
        <v>11.3333333333333</v>
      </c>
      <c r="M8" s="133">
        <v>5</v>
      </c>
      <c r="N8" s="132">
        <v>12.3333333333333</v>
      </c>
      <c r="O8" s="132">
        <v>6</v>
      </c>
      <c r="P8" s="133">
        <v>13.3333333333334</v>
      </c>
      <c r="Q8" s="132">
        <v>7</v>
      </c>
      <c r="R8" s="132">
        <v>14.3333333333334</v>
      </c>
      <c r="S8" s="133">
        <v>8</v>
      </c>
      <c r="T8" s="132">
        <v>15.3333333333334</v>
      </c>
      <c r="U8" s="132">
        <v>9</v>
      </c>
      <c r="V8" s="133">
        <v>16.3333333333334</v>
      </c>
      <c r="W8" s="132">
        <v>10</v>
      </c>
      <c r="X8" s="132">
        <v>17.3333333333334</v>
      </c>
      <c r="Y8" s="133">
        <v>11</v>
      </c>
      <c r="Z8" s="132">
        <v>18.3333333333333</v>
      </c>
      <c r="AA8" s="132">
        <v>12</v>
      </c>
      <c r="AB8" s="133">
        <v>19.3333333333333</v>
      </c>
      <c r="AC8" s="132">
        <v>13</v>
      </c>
      <c r="AD8" s="132">
        <v>20.3333333333333</v>
      </c>
      <c r="AE8" s="133">
        <v>14</v>
      </c>
      <c r="AF8" s="132">
        <v>21.3333333333333</v>
      </c>
      <c r="AG8" s="132">
        <v>15</v>
      </c>
      <c r="AH8" s="133">
        <v>22.3333333333333</v>
      </c>
      <c r="AI8" s="132">
        <v>16</v>
      </c>
      <c r="AJ8" s="132">
        <v>24.3333333333333</v>
      </c>
      <c r="AK8" s="132">
        <v>18</v>
      </c>
      <c r="AL8" s="133">
        <v>25.3333333333333</v>
      </c>
      <c r="AM8" s="132">
        <v>19</v>
      </c>
      <c r="AN8" s="132">
        <v>26.3333333333334</v>
      </c>
      <c r="AO8" s="133">
        <v>26.8333333333334</v>
      </c>
      <c r="AP8" s="132">
        <v>20</v>
      </c>
      <c r="AQ8" s="132">
        <v>27.8333333333334</v>
      </c>
      <c r="AR8" s="133">
        <v>21</v>
      </c>
      <c r="AS8" s="132">
        <v>28.8333333333334</v>
      </c>
      <c r="AT8" s="132">
        <v>22</v>
      </c>
      <c r="AU8" s="133">
        <v>29.8333333333334</v>
      </c>
      <c r="AV8" s="132">
        <v>23</v>
      </c>
      <c r="AW8" s="132">
        <v>30.8333333333334</v>
      </c>
      <c r="AX8" s="133">
        <v>24</v>
      </c>
      <c r="AY8" s="132">
        <v>31.8333333333334</v>
      </c>
      <c r="AZ8" s="132">
        <v>25</v>
      </c>
      <c r="BA8" s="133">
        <v>32.8333333333334</v>
      </c>
      <c r="BB8" s="132">
        <v>26</v>
      </c>
      <c r="BC8" s="132">
        <v>33.8333333333334</v>
      </c>
      <c r="BD8" s="133">
        <v>27</v>
      </c>
      <c r="BE8" s="132">
        <v>34.8333333333334</v>
      </c>
      <c r="BF8" s="132">
        <v>28</v>
      </c>
      <c r="BG8" s="133">
        <v>35.8333333333334</v>
      </c>
      <c r="BH8" s="132">
        <v>29</v>
      </c>
      <c r="BI8" s="132">
        <v>36.8333333333334</v>
      </c>
      <c r="BJ8" s="133">
        <v>30</v>
      </c>
      <c r="BK8" s="132">
        <v>37.8333333333334</v>
      </c>
      <c r="BL8" s="132">
        <v>31</v>
      </c>
      <c r="BM8" s="133">
        <v>38.8333333333334</v>
      </c>
      <c r="BN8" s="132">
        <v>32</v>
      </c>
    </row>
    <row r="9" spans="1:66" ht="19.5" customHeight="1">
      <c r="A9" s="39">
        <v>1</v>
      </c>
      <c r="B9" s="28" t="s">
        <v>3</v>
      </c>
      <c r="C9" s="31" t="e">
        <f>C10+C18+C19+C23</f>
        <v>#REF!</v>
      </c>
      <c r="D9" s="67" t="e">
        <f>D10+D18+D19+D23</f>
        <v>#REF!</v>
      </c>
      <c r="E9" s="67">
        <v>1805.0078253189592</v>
      </c>
      <c r="F9" s="67">
        <v>239.2315348663277</v>
      </c>
      <c r="G9" s="98">
        <v>2756.123673575204</v>
      </c>
      <c r="H9" s="58">
        <v>506.9970432622547</v>
      </c>
      <c r="I9" s="31">
        <v>1702.0962826490556</v>
      </c>
      <c r="J9" s="58">
        <v>19.138899855668285</v>
      </c>
      <c r="K9" s="31">
        <v>5266.988563560067</v>
      </c>
      <c r="L9" s="31">
        <v>69.89211070099304</v>
      </c>
      <c r="M9" s="31">
        <v>1738.609718930175</v>
      </c>
      <c r="N9" s="31">
        <v>56.36696784100958</v>
      </c>
      <c r="O9" s="31">
        <v>1789.4275505082408</v>
      </c>
      <c r="P9" s="31">
        <v>88.22022905092163</v>
      </c>
      <c r="Q9" s="31">
        <v>1729.8084127631691</v>
      </c>
      <c r="R9" s="31">
        <v>38.19453199038757</v>
      </c>
      <c r="S9" s="171">
        <v>1900.2254721585855</v>
      </c>
      <c r="T9" s="31">
        <v>57.84020444137709</v>
      </c>
      <c r="U9" s="31">
        <v>1790.7184037578047</v>
      </c>
      <c r="V9" s="31">
        <v>74.62208283089613</v>
      </c>
      <c r="W9" s="31">
        <v>1743.506608198508</v>
      </c>
      <c r="X9" s="31">
        <v>124.8471731904504</v>
      </c>
      <c r="Y9" s="31">
        <v>1664.628975872672</v>
      </c>
      <c r="Z9" s="31">
        <v>102.66595709497514</v>
      </c>
      <c r="AA9" s="31">
        <v>1826.796389590305</v>
      </c>
      <c r="AB9" s="31">
        <v>88.59412032253012</v>
      </c>
      <c r="AC9" s="31">
        <v>1687.5070537624783</v>
      </c>
      <c r="AD9" s="31">
        <v>871.2235455455943</v>
      </c>
      <c r="AE9" s="66">
        <v>1657.894472969732</v>
      </c>
      <c r="AF9" s="31">
        <v>138.8575711171161</v>
      </c>
      <c r="AG9" s="31">
        <v>1672.9827845435675</v>
      </c>
      <c r="AH9" s="31">
        <v>111.5775016074008</v>
      </c>
      <c r="AI9" s="31">
        <v>1665.3358448865793</v>
      </c>
      <c r="AJ9" s="31">
        <v>98.74695430418272</v>
      </c>
      <c r="AK9" s="30">
        <v>1682.2309080780701</v>
      </c>
      <c r="AL9" s="31">
        <v>155.28866721463694</v>
      </c>
      <c r="AM9" s="31">
        <v>1664.401577863204</v>
      </c>
      <c r="AN9" s="57">
        <v>426.00239776002076</v>
      </c>
      <c r="AO9" s="31">
        <v>295.7152365265993</v>
      </c>
      <c r="AP9" s="31">
        <v>1718.5832259837912</v>
      </c>
      <c r="AQ9" s="31">
        <v>51.94274470381003</v>
      </c>
      <c r="AR9" s="31">
        <v>2748.208285297249</v>
      </c>
      <c r="AS9" s="99">
        <v>161.85541962029347</v>
      </c>
      <c r="AT9" s="66">
        <v>5266.979330336331</v>
      </c>
      <c r="AU9" s="31">
        <v>1063.255891879226</v>
      </c>
      <c r="AV9" s="31">
        <v>2755.262741329946</v>
      </c>
      <c r="AW9" s="31">
        <v>610.4678535820505</v>
      </c>
      <c r="AX9" s="31">
        <v>2787.524445580139</v>
      </c>
      <c r="AY9" s="31">
        <v>1161.4670809584768</v>
      </c>
      <c r="AZ9" s="31">
        <v>2816.36052608748</v>
      </c>
      <c r="BA9" s="31">
        <v>1098.6078948450574</v>
      </c>
      <c r="BB9" s="31">
        <v>2669.115390780023</v>
      </c>
      <c r="BC9" s="87">
        <v>55.74951555463054</v>
      </c>
      <c r="BD9" s="57">
        <v>2706.287162846143</v>
      </c>
      <c r="BE9" s="31">
        <v>225.3895457434391</v>
      </c>
      <c r="BF9" s="66">
        <v>2731.9944938598674</v>
      </c>
      <c r="BG9" s="31">
        <v>708.0405407515119</v>
      </c>
      <c r="BH9" s="31">
        <v>2722.1858544848596</v>
      </c>
      <c r="BI9" s="31">
        <v>991.2535800554413</v>
      </c>
      <c r="BJ9" s="31">
        <v>3023.958450443689</v>
      </c>
      <c r="BK9" s="31">
        <v>503.06950311293315</v>
      </c>
      <c r="BL9" s="66">
        <v>2668.8037300420856</v>
      </c>
      <c r="BM9" s="31">
        <v>509.37612122624506</v>
      </c>
      <c r="BN9" s="66">
        <v>2713.77795005991</v>
      </c>
    </row>
    <row r="10" spans="1:66" ht="16.5" customHeight="1">
      <c r="A10" s="3" t="s">
        <v>30</v>
      </c>
      <c r="B10" s="1" t="s">
        <v>4</v>
      </c>
      <c r="C10" s="23" t="e">
        <f>C11+C12+C13+C14+C16+C17</f>
        <v>#REF!</v>
      </c>
      <c r="D10" s="24" t="e">
        <f>D11+D12+D13+D14+D16+D17</f>
        <v>#REF!</v>
      </c>
      <c r="E10" s="24">
        <v>1340.8774416860067</v>
      </c>
      <c r="F10" s="24">
        <v>205.5176087550156</v>
      </c>
      <c r="G10" s="50">
        <v>199.57559561566475</v>
      </c>
      <c r="H10" s="24">
        <v>399.24842963449373</v>
      </c>
      <c r="I10" s="23">
        <v>1340.3614024289857</v>
      </c>
      <c r="J10" s="24">
        <v>17.70559771878596</v>
      </c>
      <c r="K10" s="23">
        <v>4872.546562190296</v>
      </c>
      <c r="L10" s="23">
        <v>51.30391655697211</v>
      </c>
      <c r="M10" s="23">
        <v>1276.2168297754256</v>
      </c>
      <c r="N10" s="23">
        <v>40.47689798966615</v>
      </c>
      <c r="O10" s="23">
        <v>1284.98088856083</v>
      </c>
      <c r="P10" s="23">
        <v>65.51728793933088</v>
      </c>
      <c r="Q10" s="170">
        <v>1284.6527046927624</v>
      </c>
      <c r="R10" s="23">
        <v>25.819736664729827</v>
      </c>
      <c r="S10" s="172">
        <v>1284.5640131706382</v>
      </c>
      <c r="T10" s="23">
        <v>41.52899628268622</v>
      </c>
      <c r="U10" s="23">
        <v>1285.7274390924529</v>
      </c>
      <c r="V10" s="23">
        <v>55.00987733447494</v>
      </c>
      <c r="W10" s="23">
        <v>1285.2775078148352</v>
      </c>
      <c r="X10" s="23">
        <v>96.34525133153369</v>
      </c>
      <c r="Y10" s="23">
        <v>1284.6033510871157</v>
      </c>
      <c r="Z10" s="23">
        <v>77.7818718324995</v>
      </c>
      <c r="AA10" s="23">
        <v>1384.0190717526602</v>
      </c>
      <c r="AB10" s="23">
        <v>67.43475059644358</v>
      </c>
      <c r="AC10" s="23">
        <v>1284.4714399322586</v>
      </c>
      <c r="AD10" s="23">
        <v>673.4164587201532</v>
      </c>
      <c r="AE10" s="65">
        <v>1281.4775617890637</v>
      </c>
      <c r="AF10" s="23">
        <v>106.6003884793346</v>
      </c>
      <c r="AG10" s="23">
        <v>1284.3420298715012</v>
      </c>
      <c r="AH10" s="23">
        <v>86.01583374453273</v>
      </c>
      <c r="AI10" s="23">
        <v>1283.8184140975034</v>
      </c>
      <c r="AJ10" s="23">
        <v>75.3764221659493</v>
      </c>
      <c r="AK10" s="23">
        <v>1284.0957779548432</v>
      </c>
      <c r="AL10" s="23">
        <v>119.79772009966827</v>
      </c>
      <c r="AM10" s="23">
        <v>1284.005574487334</v>
      </c>
      <c r="AN10" s="56">
        <v>329.3594349859362</v>
      </c>
      <c r="AO10" s="23">
        <v>220.75060338035263</v>
      </c>
      <c r="AP10" s="23">
        <v>1282.917608681114</v>
      </c>
      <c r="AQ10" s="23">
        <v>43.70840960743173</v>
      </c>
      <c r="AR10" s="23">
        <v>2312.542667994572</v>
      </c>
      <c r="AS10" s="37">
        <v>148.46732050691492</v>
      </c>
      <c r="AT10" s="65">
        <v>4831.3137130336545</v>
      </c>
      <c r="AU10" s="23">
        <v>887.1791020465296</v>
      </c>
      <c r="AV10" s="23">
        <v>2298.987048578724</v>
      </c>
      <c r="AW10" s="23">
        <v>518.4832334531213</v>
      </c>
      <c r="AX10" s="23">
        <v>2367.5033491010104</v>
      </c>
      <c r="AY10" s="31">
        <v>976.3315830492909</v>
      </c>
      <c r="AZ10" s="23">
        <v>2367.438368208756</v>
      </c>
      <c r="BA10" s="23">
        <v>946.2610482694428</v>
      </c>
      <c r="BB10" s="23">
        <v>2298.982138652679</v>
      </c>
      <c r="BC10" s="88">
        <v>48.65083865236399</v>
      </c>
      <c r="BD10" s="56">
        <v>2361.6911967166984</v>
      </c>
      <c r="BE10" s="23">
        <v>189.69028943829025</v>
      </c>
      <c r="BF10" s="65">
        <v>2299.276235615639</v>
      </c>
      <c r="BG10" s="23">
        <v>597.9764236479914</v>
      </c>
      <c r="BH10" s="23">
        <v>2299.025081307157</v>
      </c>
      <c r="BI10" s="31">
        <v>775.8411520693096</v>
      </c>
      <c r="BJ10" s="23">
        <v>2366.812544445728</v>
      </c>
      <c r="BK10" s="23">
        <v>433.3745812526389</v>
      </c>
      <c r="BL10" s="68">
        <v>2299.0693965657238</v>
      </c>
      <c r="BM10" s="23">
        <v>431.53545452196465</v>
      </c>
      <c r="BN10" s="65">
        <v>2299.0700826956027</v>
      </c>
    </row>
    <row r="11" spans="1:66" ht="12.75">
      <c r="A11" s="73" t="s">
        <v>31</v>
      </c>
      <c r="B11" s="16" t="s">
        <v>5</v>
      </c>
      <c r="C11" s="40" t="e">
        <f>#REF!+#REF!</f>
        <v>#REF!</v>
      </c>
      <c r="D11" s="44" t="e">
        <f>#REF!</f>
        <v>#REF!</v>
      </c>
      <c r="E11" s="24">
        <v>849.6509366456856</v>
      </c>
      <c r="F11" s="44">
        <v>162.86146392576268</v>
      </c>
      <c r="G11" s="50">
        <v>161.45488743288135</v>
      </c>
      <c r="H11" s="96">
        <v>252.95782945372878</v>
      </c>
      <c r="I11" s="23">
        <v>849.2329233514882</v>
      </c>
      <c r="J11" s="44">
        <v>6.942251342457628</v>
      </c>
      <c r="K11" s="23">
        <v>1910.4942657012034</v>
      </c>
      <c r="L11" s="160">
        <v>33.8919321531356</v>
      </c>
      <c r="M11" s="23">
        <v>843.0828893814825</v>
      </c>
      <c r="N11" s="160">
        <v>26.75678854194915</v>
      </c>
      <c r="O11" s="23">
        <v>849.4218584745762</v>
      </c>
      <c r="P11" s="160">
        <v>43.3205147822034</v>
      </c>
      <c r="Q11" s="170">
        <v>849.4218584745764</v>
      </c>
      <c r="R11" s="160">
        <v>17.073379355338986</v>
      </c>
      <c r="S11" s="172">
        <v>849.4218584745763</v>
      </c>
      <c r="T11" s="160">
        <v>27.436326028728814</v>
      </c>
      <c r="U11" s="170">
        <v>849.4218584745764</v>
      </c>
      <c r="V11" s="160">
        <v>36.355255542711866</v>
      </c>
      <c r="W11" s="170">
        <v>849.4218584745764</v>
      </c>
      <c r="X11" s="160">
        <v>63.706639385593235</v>
      </c>
      <c r="Y11" s="170">
        <v>849.4218584745764</v>
      </c>
      <c r="Z11" s="160">
        <v>47.73750844627119</v>
      </c>
      <c r="AA11" s="170">
        <v>849.4218584745763</v>
      </c>
      <c r="AB11" s="23">
        <v>44.59464756991525</v>
      </c>
      <c r="AC11" s="23">
        <v>849.4218584745763</v>
      </c>
      <c r="AD11" s="23">
        <v>446.37118662838986</v>
      </c>
      <c r="AE11" s="65">
        <v>849.4218584745762</v>
      </c>
      <c r="AF11" s="23">
        <v>70.50201425338983</v>
      </c>
      <c r="AG11" s="23">
        <v>849.4218584745763</v>
      </c>
      <c r="AH11" s="23">
        <v>56.9112645177966</v>
      </c>
      <c r="AI11" s="23">
        <v>849.4218584745762</v>
      </c>
      <c r="AJ11" s="23">
        <v>49.861063092457634</v>
      </c>
      <c r="AK11" s="23">
        <v>849.4218584745763</v>
      </c>
      <c r="AL11" s="23">
        <v>79.25105939567797</v>
      </c>
      <c r="AM11" s="23">
        <v>849.4218584745762</v>
      </c>
      <c r="AN11" s="54">
        <v>241.05244078983057</v>
      </c>
      <c r="AO11" s="23">
        <v>146.10055965762712</v>
      </c>
      <c r="AP11" s="23">
        <v>849.080264120436</v>
      </c>
      <c r="AQ11" s="23">
        <v>35.64939878559322</v>
      </c>
      <c r="AR11" s="23">
        <v>1886.1531801427252</v>
      </c>
      <c r="AS11" s="37">
        <v>57.60192330093219</v>
      </c>
      <c r="AT11" s="65">
        <v>1874.4391761818379</v>
      </c>
      <c r="AU11" s="23">
        <v>724.0580521768644</v>
      </c>
      <c r="AV11" s="23">
        <v>1876.2841466101697</v>
      </c>
      <c r="AW11" s="23">
        <v>410.9062281076272</v>
      </c>
      <c r="AX11" s="23">
        <v>1876.28414661017</v>
      </c>
      <c r="AY11" s="31">
        <v>773.7795820620339</v>
      </c>
      <c r="AZ11" s="23">
        <v>1876.2841466101697</v>
      </c>
      <c r="BA11" s="23">
        <v>772.2785547447459</v>
      </c>
      <c r="BB11" s="23">
        <v>1876.28414661017</v>
      </c>
      <c r="BC11" s="88">
        <v>38.651453420169496</v>
      </c>
      <c r="BD11" s="56">
        <v>1876.28414661017</v>
      </c>
      <c r="BE11" s="23">
        <v>154.793442095339</v>
      </c>
      <c r="BF11" s="65">
        <v>1876.2841466101695</v>
      </c>
      <c r="BG11" s="23">
        <v>488.02150653330517</v>
      </c>
      <c r="BH11" s="23">
        <v>1876.28414661017</v>
      </c>
      <c r="BI11" s="31">
        <v>614.8583148441526</v>
      </c>
      <c r="BJ11" s="23">
        <v>1875.7117597442116</v>
      </c>
      <c r="BK11" s="23">
        <v>353.67956163601696</v>
      </c>
      <c r="BL11" s="68">
        <v>1876.2841466101697</v>
      </c>
      <c r="BM11" s="23">
        <v>352.17853431872885</v>
      </c>
      <c r="BN11" s="65">
        <v>1876.28414661017</v>
      </c>
    </row>
    <row r="12" spans="1:66" ht="27.75" customHeight="1">
      <c r="A12" s="73" t="s">
        <v>32</v>
      </c>
      <c r="B12" s="16" t="s">
        <v>75</v>
      </c>
      <c r="C12" s="80" t="e">
        <f>#REF!+#REF!</f>
        <v>#REF!</v>
      </c>
      <c r="D12" s="44" t="e">
        <f>#REF!</f>
        <v>#REF!</v>
      </c>
      <c r="E12" s="47">
        <v>18.766898471102326</v>
      </c>
      <c r="F12" s="44">
        <v>1.6285275943050845</v>
      </c>
      <c r="G12" s="50">
        <v>1.6144625811525422</v>
      </c>
      <c r="H12" s="96">
        <v>5.587275548203389</v>
      </c>
      <c r="I12" s="23">
        <v>18.75766548763415</v>
      </c>
      <c r="J12" s="44">
        <v>0.06941880298305085</v>
      </c>
      <c r="K12" s="23">
        <v>19.10392155061472</v>
      </c>
      <c r="L12" s="160">
        <v>0.7485973618983051</v>
      </c>
      <c r="M12" s="23">
        <v>18.62182492284341</v>
      </c>
      <c r="N12" s="160">
        <v>0.5909979172881354</v>
      </c>
      <c r="O12" s="23">
        <v>18.76183864406779</v>
      </c>
      <c r="P12" s="160">
        <v>0.9568537708474578</v>
      </c>
      <c r="Q12" s="170">
        <v>18.7618386440678</v>
      </c>
      <c r="R12" s="160">
        <v>0.3771129567457627</v>
      </c>
      <c r="S12" s="172">
        <v>18.761838644067794</v>
      </c>
      <c r="T12" s="160">
        <v>0.6060073882033898</v>
      </c>
      <c r="U12" s="170">
        <v>18.761838644067797</v>
      </c>
      <c r="V12" s="160">
        <v>0.8030066939661016</v>
      </c>
      <c r="W12" s="170">
        <v>18.761838644067794</v>
      </c>
      <c r="X12" s="160">
        <v>1.4071378983050848</v>
      </c>
      <c r="Y12" s="170">
        <v>18.761838644067797</v>
      </c>
      <c r="Z12" s="160">
        <v>1.0544153317966103</v>
      </c>
      <c r="AA12" s="170">
        <v>18.761838644067797</v>
      </c>
      <c r="AB12" s="23">
        <v>0.9849965288135591</v>
      </c>
      <c r="AC12" s="23">
        <v>18.76183864406779</v>
      </c>
      <c r="AD12" s="23">
        <v>9.859346207457627</v>
      </c>
      <c r="AE12" s="65">
        <v>18.76183864406779</v>
      </c>
      <c r="AF12" s="23">
        <v>1.5572326074576273</v>
      </c>
      <c r="AG12" s="23">
        <v>18.761838644067797</v>
      </c>
      <c r="AH12" s="23">
        <v>1.2570431891525422</v>
      </c>
      <c r="AI12" s="23">
        <v>18.761838644067794</v>
      </c>
      <c r="AJ12" s="23">
        <v>1.1013199284067796</v>
      </c>
      <c r="AK12" s="23">
        <v>18.761838644067794</v>
      </c>
      <c r="AL12" s="23">
        <v>1.7504795454915252</v>
      </c>
      <c r="AM12" s="23">
        <v>18.76183864406779</v>
      </c>
      <c r="AN12" s="15">
        <v>3.7476538576271192</v>
      </c>
      <c r="AO12" s="23">
        <v>3.2270362467796607</v>
      </c>
      <c r="AP12" s="23">
        <v>18.7542935849312</v>
      </c>
      <c r="AQ12" s="23">
        <v>0.35647493423728815</v>
      </c>
      <c r="AR12" s="23">
        <v>18.860523704667617</v>
      </c>
      <c r="AS12" s="37">
        <v>0.5759884463728812</v>
      </c>
      <c r="AT12" s="65">
        <v>18.743389925870197</v>
      </c>
      <c r="AU12" s="23">
        <v>7.240193532745762</v>
      </c>
      <c r="AV12" s="23">
        <v>18.761838644067794</v>
      </c>
      <c r="AW12" s="23">
        <v>4.108842663050848</v>
      </c>
      <c r="AX12" s="23">
        <v>18.761838644067797</v>
      </c>
      <c r="AY12" s="31">
        <v>7.737382256813559</v>
      </c>
      <c r="AZ12" s="23">
        <v>18.761838644067797</v>
      </c>
      <c r="BA12" s="23">
        <v>7.722372785898306</v>
      </c>
      <c r="BB12" s="23">
        <v>18.761838644067797</v>
      </c>
      <c r="BC12" s="88">
        <v>0.38649387606779667</v>
      </c>
      <c r="BD12" s="56">
        <v>18.7618386440678</v>
      </c>
      <c r="BE12" s="23">
        <v>1.5478516881355933</v>
      </c>
      <c r="BF12" s="65">
        <v>18.761838644067794</v>
      </c>
      <c r="BG12" s="23">
        <v>4.879954231322034</v>
      </c>
      <c r="BH12" s="23">
        <v>18.761838644067797</v>
      </c>
      <c r="BI12" s="31">
        <v>6.148254523661016</v>
      </c>
      <c r="BJ12" s="23">
        <v>18.75611508133318</v>
      </c>
      <c r="BK12" s="23">
        <v>3.5366065844067793</v>
      </c>
      <c r="BL12" s="68">
        <v>18.761838644067794</v>
      </c>
      <c r="BM12" s="23">
        <v>3.5215971134915254</v>
      </c>
      <c r="BN12" s="65">
        <v>18.761838644067797</v>
      </c>
    </row>
    <row r="13" spans="1:66" ht="25.5">
      <c r="A13" s="73" t="s">
        <v>33</v>
      </c>
      <c r="B13" s="16" t="s">
        <v>76</v>
      </c>
      <c r="C13" s="40" t="e">
        <f>#REF!+#REF!</f>
        <v>#REF!</v>
      </c>
      <c r="D13" s="44" t="e">
        <f>#REF!</f>
        <v>#REF!</v>
      </c>
      <c r="E13" s="24">
        <v>218.7138979822754</v>
      </c>
      <c r="F13" s="44">
        <v>18.9792478853455</v>
      </c>
      <c r="G13" s="50">
        <v>21.518374333044218</v>
      </c>
      <c r="H13" s="96">
        <v>65.11543802138124</v>
      </c>
      <c r="I13" s="23">
        <v>218.60629459712143</v>
      </c>
      <c r="J13" s="44">
        <v>0.8090232393522855</v>
      </c>
      <c r="K13" s="23">
        <v>222.64164510275182</v>
      </c>
      <c r="L13" s="160">
        <v>8.724331689231402</v>
      </c>
      <c r="M13" s="23">
        <v>217.02317634903983</v>
      </c>
      <c r="N13" s="160">
        <v>6.887630280972158</v>
      </c>
      <c r="O13" s="23">
        <v>218.6549295546717</v>
      </c>
      <c r="P13" s="160">
        <v>11.15140140728826</v>
      </c>
      <c r="Q13" s="170">
        <v>218.65492955467175</v>
      </c>
      <c r="R13" s="160">
        <v>4.394964084048902</v>
      </c>
      <c r="S13" s="172">
        <v>218.65492955467172</v>
      </c>
      <c r="T13" s="160">
        <v>7.062554224615896</v>
      </c>
      <c r="U13" s="170">
        <v>218.65492955467172</v>
      </c>
      <c r="V13" s="160">
        <v>9.358430984939949</v>
      </c>
      <c r="W13" s="170">
        <v>218.6549295546717</v>
      </c>
      <c r="X13" s="160">
        <v>16.39911971660038</v>
      </c>
      <c r="Y13" s="170">
        <v>218.65492955467175</v>
      </c>
      <c r="Z13" s="160">
        <v>12.288407040972553</v>
      </c>
      <c r="AA13" s="170">
        <v>218.65492955467175</v>
      </c>
      <c r="AB13" s="23">
        <v>11.479383801620266</v>
      </c>
      <c r="AC13" s="23">
        <v>218.65492955467172</v>
      </c>
      <c r="AD13" s="23">
        <v>114.90316548098</v>
      </c>
      <c r="AE13" s="65">
        <v>218.65492955467167</v>
      </c>
      <c r="AF13" s="23">
        <v>18.148359153037756</v>
      </c>
      <c r="AG13" s="23">
        <v>218.65492955467175</v>
      </c>
      <c r="AH13" s="23">
        <v>14.649880280163005</v>
      </c>
      <c r="AI13" s="23">
        <v>218.65492955467172</v>
      </c>
      <c r="AJ13" s="23">
        <v>12.835044364859233</v>
      </c>
      <c r="AK13" s="23">
        <v>218.65492955467175</v>
      </c>
      <c r="AL13" s="23">
        <v>20.40050492745087</v>
      </c>
      <c r="AM13" s="23">
        <v>218.6549295546717</v>
      </c>
      <c r="AN13" s="54">
        <v>57.55887310064352</v>
      </c>
      <c r="AO13" s="23">
        <v>37.608647883403535</v>
      </c>
      <c r="AP13" s="23">
        <v>218.5669976411053</v>
      </c>
      <c r="AQ13" s="23">
        <v>4.154443661538764</v>
      </c>
      <c r="AR13" s="23">
        <v>219.805028720479</v>
      </c>
      <c r="AS13" s="37">
        <v>6.71270633732842</v>
      </c>
      <c r="AT13" s="65">
        <v>218.43992380526743</v>
      </c>
      <c r="AU13" s="23">
        <v>84.37893731514781</v>
      </c>
      <c r="AV13" s="23">
        <v>218.65492955467172</v>
      </c>
      <c r="AW13" s="23">
        <v>47.885429572473114</v>
      </c>
      <c r="AX13" s="23">
        <v>218.65492955467175</v>
      </c>
      <c r="AY13" s="31">
        <v>90.17329294834663</v>
      </c>
      <c r="AZ13" s="23">
        <v>218.65492955467175</v>
      </c>
      <c r="BA13" s="23">
        <v>89.99836900470288</v>
      </c>
      <c r="BB13" s="23">
        <v>218.65492955467175</v>
      </c>
      <c r="BC13" s="88">
        <v>4.504291548826238</v>
      </c>
      <c r="BD13" s="56">
        <v>218.65492955467178</v>
      </c>
      <c r="BE13" s="23">
        <v>18.03903168826042</v>
      </c>
      <c r="BF13" s="65">
        <v>218.6549295546717</v>
      </c>
      <c r="BG13" s="23">
        <v>56.87214717717012</v>
      </c>
      <c r="BH13" s="23">
        <v>218.65492955467178</v>
      </c>
      <c r="BI13" s="31">
        <v>71.65322041506593</v>
      </c>
      <c r="BJ13" s="23">
        <v>218.5882257933677</v>
      </c>
      <c r="BK13" s="23">
        <v>41.21645422105562</v>
      </c>
      <c r="BL13" s="68">
        <v>218.65492955467172</v>
      </c>
      <c r="BM13" s="23">
        <v>41.04153027741189</v>
      </c>
      <c r="BN13" s="65">
        <v>218.65492955467175</v>
      </c>
    </row>
    <row r="14" spans="1:66" ht="12.75">
      <c r="A14" s="73" t="s">
        <v>34</v>
      </c>
      <c r="B14" s="16" t="s">
        <v>6</v>
      </c>
      <c r="C14" s="45" t="e">
        <f>#REF!+#REF!</f>
        <v>#REF!</v>
      </c>
      <c r="D14" s="43" t="e">
        <f>#REF!</f>
        <v>#REF!</v>
      </c>
      <c r="E14" s="24">
        <v>253.66387110716965</v>
      </c>
      <c r="F14" s="43">
        <v>22.018024012102323</v>
      </c>
      <c r="G14" s="50">
        <v>14.957525931086662</v>
      </c>
      <c r="H14" s="97">
        <v>75.55790700255547</v>
      </c>
      <c r="I14" s="23">
        <v>253.66387110716965</v>
      </c>
      <c r="J14" s="43">
        <v>0.9217501362561791</v>
      </c>
      <c r="K14" s="23">
        <v>253.66387110716758</v>
      </c>
      <c r="L14" s="45">
        <v>10.19728761850822</v>
      </c>
      <c r="M14" s="23">
        <v>253.66387110716965</v>
      </c>
      <c r="N14" s="45">
        <v>7.990411939875845</v>
      </c>
      <c r="O14" s="23">
        <v>253.66387110716965</v>
      </c>
      <c r="P14" s="45">
        <v>12.936857426465652</v>
      </c>
      <c r="Q14" s="23">
        <v>253.66387110716965</v>
      </c>
      <c r="R14" s="45">
        <v>5.09864380925411</v>
      </c>
      <c r="S14" s="118">
        <v>253.66387110716965</v>
      </c>
      <c r="T14" s="45">
        <v>8.193343036761577</v>
      </c>
      <c r="U14" s="23">
        <v>253.6638711071696</v>
      </c>
      <c r="V14" s="45">
        <v>10.856813683386859</v>
      </c>
      <c r="W14" s="23">
        <v>253.6638711071696</v>
      </c>
      <c r="X14" s="45">
        <v>19.02479033303772</v>
      </c>
      <c r="Y14" s="23">
        <v>253.6638711071696</v>
      </c>
      <c r="Z14" s="45">
        <v>14.255909556222933</v>
      </c>
      <c r="AA14" s="23">
        <v>253.66387110716965</v>
      </c>
      <c r="AB14" s="23">
        <v>13.317353233126408</v>
      </c>
      <c r="AC14" s="23">
        <v>253.66387110716965</v>
      </c>
      <c r="AD14" s="23">
        <v>133.30036426681767</v>
      </c>
      <c r="AE14" s="65">
        <v>253.66387110716965</v>
      </c>
      <c r="AF14" s="23">
        <v>21.05410130189508</v>
      </c>
      <c r="AG14" s="23">
        <v>253.66387110716965</v>
      </c>
      <c r="AH14" s="23">
        <v>16.995479364180365</v>
      </c>
      <c r="AI14" s="23">
        <v>253.66387110716965</v>
      </c>
      <c r="AJ14" s="23">
        <v>14.890069233990857</v>
      </c>
      <c r="AK14" s="23">
        <v>253.6638711071696</v>
      </c>
      <c r="AL14" s="23">
        <v>23.666839174298932</v>
      </c>
      <c r="AM14" s="23">
        <v>253.66387110716965</v>
      </c>
      <c r="AN14" s="55">
        <v>26.458645872083338</v>
      </c>
      <c r="AO14" s="23">
        <v>43.64773873535814</v>
      </c>
      <c r="AP14" s="23">
        <v>253.66387110716965</v>
      </c>
      <c r="AQ14" s="23">
        <v>4.794395595119442</v>
      </c>
      <c r="AR14" s="23">
        <v>253.66387110716965</v>
      </c>
      <c r="AS14" s="37">
        <v>7.795145893981929</v>
      </c>
      <c r="AT14" s="65">
        <v>253.66387110716943</v>
      </c>
      <c r="AU14" s="23">
        <v>97.88888786025676</v>
      </c>
      <c r="AV14" s="23">
        <v>253.66387110716965</v>
      </c>
      <c r="AW14" s="23">
        <v>55.55238777247015</v>
      </c>
      <c r="AX14" s="23">
        <v>253.66387110716965</v>
      </c>
      <c r="AY14" s="31">
        <v>104.61098044459676</v>
      </c>
      <c r="AZ14" s="23">
        <v>253.66387110716965</v>
      </c>
      <c r="BA14" s="23">
        <v>104.40804934771101</v>
      </c>
      <c r="BB14" s="23">
        <v>253.66387110716965</v>
      </c>
      <c r="BC14" s="88">
        <v>5.225475744807693</v>
      </c>
      <c r="BD14" s="56">
        <v>253.6638711071696</v>
      </c>
      <c r="BE14" s="23">
        <v>20.9272693663415</v>
      </c>
      <c r="BF14" s="65">
        <v>253.66387110716965</v>
      </c>
      <c r="BG14" s="23">
        <v>65.97797287497481</v>
      </c>
      <c r="BH14" s="23">
        <v>253.66387110716965</v>
      </c>
      <c r="BI14" s="31">
        <v>83.1510169489302</v>
      </c>
      <c r="BJ14" s="23">
        <v>253.66387110716965</v>
      </c>
      <c r="BK14" s="23">
        <v>47.81563970370148</v>
      </c>
      <c r="BL14" s="68">
        <v>253.66387110716965</v>
      </c>
      <c r="BM14" s="23">
        <v>47.61270860681574</v>
      </c>
      <c r="BN14" s="65">
        <v>253.66387110716965</v>
      </c>
    </row>
    <row r="15" spans="1:66" ht="12.75">
      <c r="A15" s="73" t="s">
        <v>35</v>
      </c>
      <c r="B15" s="16" t="s">
        <v>7</v>
      </c>
      <c r="C15" s="2"/>
      <c r="D15" s="162" t="e">
        <f>#REF!</f>
        <v>#REF!</v>
      </c>
      <c r="E15" s="24">
        <v>0</v>
      </c>
      <c r="F15" s="162">
        <v>0</v>
      </c>
      <c r="G15" s="50">
        <v>0</v>
      </c>
      <c r="H15" s="166">
        <v>0</v>
      </c>
      <c r="I15" s="23">
        <v>0</v>
      </c>
      <c r="J15" s="150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118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65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6"/>
      <c r="AO15" s="23">
        <v>0</v>
      </c>
      <c r="AP15" s="23">
        <v>0</v>
      </c>
      <c r="AQ15" s="23">
        <v>0</v>
      </c>
      <c r="AR15" s="23">
        <v>0</v>
      </c>
      <c r="AS15" s="37">
        <v>0</v>
      </c>
      <c r="AT15" s="65">
        <v>0</v>
      </c>
      <c r="AU15" s="23">
        <v>0</v>
      </c>
      <c r="AV15" s="23">
        <v>0</v>
      </c>
      <c r="AW15" s="23">
        <v>0</v>
      </c>
      <c r="AX15" s="23">
        <v>0</v>
      </c>
      <c r="AY15" s="31">
        <v>0</v>
      </c>
      <c r="AZ15" s="23">
        <v>0</v>
      </c>
      <c r="BA15" s="23">
        <v>0</v>
      </c>
      <c r="BB15" s="23">
        <v>0</v>
      </c>
      <c r="BC15" s="88">
        <v>0</v>
      </c>
      <c r="BD15" s="56">
        <v>0</v>
      </c>
      <c r="BE15" s="23">
        <v>0</v>
      </c>
      <c r="BF15" s="65">
        <v>0</v>
      </c>
      <c r="BG15" s="23">
        <v>0</v>
      </c>
      <c r="BH15" s="23">
        <v>0</v>
      </c>
      <c r="BI15" s="31">
        <v>0</v>
      </c>
      <c r="BJ15" s="23">
        <v>0</v>
      </c>
      <c r="BK15" s="23">
        <v>0</v>
      </c>
      <c r="BL15" s="68">
        <v>0</v>
      </c>
      <c r="BM15" s="23">
        <v>0</v>
      </c>
      <c r="BN15" s="65">
        <v>0</v>
      </c>
    </row>
    <row r="16" spans="1:66" ht="12.75">
      <c r="A16" s="73" t="s">
        <v>77</v>
      </c>
      <c r="B16" s="16" t="s">
        <v>8</v>
      </c>
      <c r="C16" s="14" t="e">
        <f>#REF!+#REF!</f>
        <v>#REF!</v>
      </c>
      <c r="D16" s="162" t="e">
        <f>#REF!</f>
        <v>#REF!</v>
      </c>
      <c r="E16" s="24">
        <v>0.08183747977346277</v>
      </c>
      <c r="F16" s="162">
        <v>0.030345337500000003</v>
      </c>
      <c r="G16" s="50">
        <v>0.030345337500000003</v>
      </c>
      <c r="H16" s="166">
        <v>0.029979608624874456</v>
      </c>
      <c r="I16" s="23">
        <v>0.1006478855721393</v>
      </c>
      <c r="J16" s="150">
        <v>0.0003657288751255476</v>
      </c>
      <c r="K16" s="23">
        <v>0.10064788557213994</v>
      </c>
      <c r="L16" s="23">
        <v>0.1437207447</v>
      </c>
      <c r="M16" s="23">
        <v>3.5751429029850748</v>
      </c>
      <c r="N16" s="23">
        <v>0.1280827575</v>
      </c>
      <c r="O16" s="23">
        <v>4.066119285714286</v>
      </c>
      <c r="P16" s="23">
        <v>0.1906347063</v>
      </c>
      <c r="Q16" s="23">
        <v>3.7379354176470594</v>
      </c>
      <c r="R16" s="23">
        <v>0.0733498023</v>
      </c>
      <c r="S16" s="118">
        <v>3.649243895522388</v>
      </c>
      <c r="T16" s="23">
        <v>0.15544923509999997</v>
      </c>
      <c r="U16" s="23">
        <v>4.812669817337461</v>
      </c>
      <c r="V16" s="23">
        <v>0.18672520950000002</v>
      </c>
      <c r="W16" s="23">
        <v>4.362738539719627</v>
      </c>
      <c r="X16" s="23">
        <v>0.2766436359000001</v>
      </c>
      <c r="Y16" s="23">
        <v>3.6885818120000007</v>
      </c>
      <c r="Z16" s="23">
        <v>0.030345337500000003</v>
      </c>
      <c r="AA16" s="23">
        <v>0.5399526245551602</v>
      </c>
      <c r="AB16" s="23">
        <v>0.18672520950000002</v>
      </c>
      <c r="AC16" s="23">
        <v>3.5566706571428575</v>
      </c>
      <c r="AD16" s="23">
        <v>1.3204792815000002</v>
      </c>
      <c r="AE16" s="65">
        <v>2.512805483349191</v>
      </c>
      <c r="AF16" s="23">
        <v>0.2844626295</v>
      </c>
      <c r="AG16" s="23">
        <v>3.4272605963855423</v>
      </c>
      <c r="AH16" s="23">
        <v>0.19454420310000003</v>
      </c>
      <c r="AI16" s="23">
        <v>2.90364482238806</v>
      </c>
      <c r="AJ16" s="23">
        <v>0.18672520950000002</v>
      </c>
      <c r="AK16" s="23">
        <v>3.181008679727428</v>
      </c>
      <c r="AL16" s="23">
        <v>0.28837212630000003</v>
      </c>
      <c r="AM16" s="23">
        <v>3.09080521221865</v>
      </c>
      <c r="AN16" s="15">
        <v>0.5418213657517242</v>
      </c>
      <c r="AO16" s="23">
        <v>0.4213388328475001</v>
      </c>
      <c r="AP16" s="23">
        <v>2.448659254397835</v>
      </c>
      <c r="AQ16" s="23">
        <v>0.04628109273895576</v>
      </c>
      <c r="AR16" s="23">
        <v>2.4486592543978354</v>
      </c>
      <c r="AS16" s="37">
        <v>0.07524783111354422</v>
      </c>
      <c r="AT16" s="65">
        <v>2.448659254397835</v>
      </c>
      <c r="AU16" s="23">
        <v>0.030345337500000003</v>
      </c>
      <c r="AV16" s="23">
        <v>0.07863523581238664</v>
      </c>
      <c r="AW16" s="23">
        <v>0.030345337500000003</v>
      </c>
      <c r="AX16" s="23">
        <v>0.13856318493150688</v>
      </c>
      <c r="AY16" s="31">
        <v>0.030345337500000003</v>
      </c>
      <c r="AZ16" s="23">
        <v>0.07358229267701262</v>
      </c>
      <c r="BA16" s="23">
        <v>0.030345337500000003</v>
      </c>
      <c r="BB16" s="23">
        <v>0.07372530976676386</v>
      </c>
      <c r="BC16" s="88">
        <v>0.030345337500000003</v>
      </c>
      <c r="BD16" s="56">
        <v>1.4730746359223303</v>
      </c>
      <c r="BE16" s="23">
        <v>0.030345337500000003</v>
      </c>
      <c r="BF16" s="65">
        <v>0.3678222727272727</v>
      </c>
      <c r="BG16" s="23">
        <v>0.030345337500000003</v>
      </c>
      <c r="BH16" s="23">
        <v>0.11666796424452136</v>
      </c>
      <c r="BI16" s="31">
        <v>0.030345337500000003</v>
      </c>
      <c r="BJ16" s="23">
        <v>0.09257271964612569</v>
      </c>
      <c r="BK16" s="23">
        <v>0.030345337500000003</v>
      </c>
      <c r="BL16" s="68">
        <v>0.1609832228116711</v>
      </c>
      <c r="BM16" s="23">
        <v>0.030345337500000003</v>
      </c>
      <c r="BN16" s="65">
        <v>0.16166935269046354</v>
      </c>
    </row>
    <row r="17" spans="1:66" ht="25.5">
      <c r="A17" s="4" t="s">
        <v>35</v>
      </c>
      <c r="B17" s="1" t="s">
        <v>48</v>
      </c>
      <c r="C17" s="70" t="e">
        <f>#REF!+#REF!</f>
        <v>#REF!</v>
      </c>
      <c r="D17" s="162" t="e">
        <f>#REF!</f>
        <v>#REF!</v>
      </c>
      <c r="E17" s="47">
        <v>0</v>
      </c>
      <c r="F17" s="163">
        <v>0</v>
      </c>
      <c r="G17" s="50">
        <v>0</v>
      </c>
      <c r="H17" s="169">
        <v>0</v>
      </c>
      <c r="I17" s="49">
        <v>0</v>
      </c>
      <c r="J17" s="192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193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50">
        <v>0</v>
      </c>
      <c r="AF17" s="23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194">
        <v>0</v>
      </c>
      <c r="AO17" s="49">
        <v>0</v>
      </c>
      <c r="AP17" s="49">
        <v>0</v>
      </c>
      <c r="AQ17" s="49">
        <v>0</v>
      </c>
      <c r="AR17" s="49">
        <v>0</v>
      </c>
      <c r="AS17" s="195">
        <v>0</v>
      </c>
      <c r="AT17" s="50">
        <v>0</v>
      </c>
      <c r="AU17" s="49">
        <v>0</v>
      </c>
      <c r="AV17" s="49">
        <v>0</v>
      </c>
      <c r="AW17" s="49">
        <v>0</v>
      </c>
      <c r="AX17" s="49">
        <v>0</v>
      </c>
      <c r="AY17" s="60">
        <v>0</v>
      </c>
      <c r="AZ17" s="49">
        <v>0</v>
      </c>
      <c r="BA17" s="49">
        <v>0</v>
      </c>
      <c r="BB17" s="49">
        <v>0</v>
      </c>
      <c r="BC17" s="89">
        <v>0</v>
      </c>
      <c r="BD17" s="70">
        <v>0</v>
      </c>
      <c r="BE17" s="49">
        <v>0</v>
      </c>
      <c r="BF17" s="50">
        <v>0</v>
      </c>
      <c r="BG17" s="49">
        <v>0</v>
      </c>
      <c r="BH17" s="49">
        <v>0</v>
      </c>
      <c r="BI17" s="31">
        <v>0</v>
      </c>
      <c r="BJ17" s="49">
        <v>0</v>
      </c>
      <c r="BK17" s="49">
        <v>0</v>
      </c>
      <c r="BL17" s="48">
        <v>0</v>
      </c>
      <c r="BM17" s="49">
        <v>0</v>
      </c>
      <c r="BN17" s="50">
        <v>0</v>
      </c>
    </row>
    <row r="18" spans="1:66" ht="19.5" customHeight="1">
      <c r="A18" s="5" t="s">
        <v>36</v>
      </c>
      <c r="B18" s="1" t="s">
        <v>49</v>
      </c>
      <c r="C18" s="56" t="e">
        <f>#REF!+#REF!</f>
        <v>#REF!</v>
      </c>
      <c r="D18" s="162" t="e">
        <f>#REF!</f>
        <v>#REF!</v>
      </c>
      <c r="E18" s="47">
        <v>244.34444985587277</v>
      </c>
      <c r="F18" s="162">
        <v>21.44946157946389</v>
      </c>
      <c r="G18" s="50">
        <v>21.901926399321265</v>
      </c>
      <c r="H18" s="166">
        <v>73.09164101731865</v>
      </c>
      <c r="I18" s="49">
        <v>245.38409468385038</v>
      </c>
      <c r="J18" s="150">
        <v>0.8916635298622424</v>
      </c>
      <c r="K18" s="23">
        <v>245.3840946838501</v>
      </c>
      <c r="L18" s="23">
        <v>9.882604122639831</v>
      </c>
      <c r="M18" s="23">
        <v>245.83592344875203</v>
      </c>
      <c r="N18" s="23">
        <v>7.802055886294603</v>
      </c>
      <c r="O18" s="23">
        <v>247.68431385062232</v>
      </c>
      <c r="P18" s="23">
        <v>12.631900006381738</v>
      </c>
      <c r="Q18" s="23">
        <v>247.68431385062232</v>
      </c>
      <c r="R18" s="23">
        <v>4.978454708397509</v>
      </c>
      <c r="S18" s="118">
        <v>247.68431385062232</v>
      </c>
      <c r="T18" s="23">
        <v>8.0002033373751</v>
      </c>
      <c r="U18" s="23">
        <v>247.6843138506223</v>
      </c>
      <c r="V18" s="23">
        <v>10.600888632806635</v>
      </c>
      <c r="W18" s="23">
        <v>247.68431385062235</v>
      </c>
      <c r="X18" s="23">
        <v>18.57632353879667</v>
      </c>
      <c r="Y18" s="23">
        <v>247.6843138506223</v>
      </c>
      <c r="Z18" s="23">
        <v>13.89509000701991</v>
      </c>
      <c r="AA18" s="23">
        <v>247.24359443095923</v>
      </c>
      <c r="AB18" s="23">
        <v>13.00342647715767</v>
      </c>
      <c r="AC18" s="23">
        <v>247.68431385062232</v>
      </c>
      <c r="AD18" s="23">
        <v>130.15810692850204</v>
      </c>
      <c r="AE18" s="65">
        <v>247.6843138506223</v>
      </c>
      <c r="AF18" s="23">
        <v>20.55779804960165</v>
      </c>
      <c r="AG18" s="23">
        <v>247.68431385062232</v>
      </c>
      <c r="AH18" s="23">
        <v>16.594849027991696</v>
      </c>
      <c r="AI18" s="23">
        <v>247.68431385062235</v>
      </c>
      <c r="AJ18" s="23">
        <v>14.53906922303153</v>
      </c>
      <c r="AK18" s="23">
        <v>247.68431385062232</v>
      </c>
      <c r="AL18" s="23">
        <v>23.108946482263065</v>
      </c>
      <c r="AM18" s="23">
        <v>247.68431385062232</v>
      </c>
      <c r="AN18" s="56">
        <v>47.880382830272</v>
      </c>
      <c r="AO18" s="23">
        <v>42.576933550921986</v>
      </c>
      <c r="AP18" s="23">
        <v>247.44076319469343</v>
      </c>
      <c r="AQ18" s="23">
        <v>4.67677521412745</v>
      </c>
      <c r="AR18" s="23">
        <v>247.44076319469346</v>
      </c>
      <c r="AS18" s="37">
        <v>7.603908435214104</v>
      </c>
      <c r="AT18" s="65">
        <v>247.44076319469337</v>
      </c>
      <c r="AU18" s="23">
        <v>95.28415553833439</v>
      </c>
      <c r="AV18" s="23">
        <v>246.9141112680342</v>
      </c>
      <c r="AW18" s="23">
        <v>53.54934865450454</v>
      </c>
      <c r="AX18" s="23">
        <v>244.5175737648609</v>
      </c>
      <c r="AY18" s="31">
        <v>101.99640044368627</v>
      </c>
      <c r="AZ18" s="23">
        <v>247.3239583988513</v>
      </c>
      <c r="BA18" s="23">
        <v>101.74871612983564</v>
      </c>
      <c r="BB18" s="23">
        <v>247.2029060491634</v>
      </c>
      <c r="BC18" s="88">
        <v>5.102296865322819</v>
      </c>
      <c r="BD18" s="56">
        <v>247.6843138506223</v>
      </c>
      <c r="BE18" s="23">
        <v>20.40918746129128</v>
      </c>
      <c r="BF18" s="65">
        <v>247.38409043989424</v>
      </c>
      <c r="BG18" s="23">
        <v>63.753942385150175</v>
      </c>
      <c r="BH18" s="23">
        <v>245.11319640580618</v>
      </c>
      <c r="BI18" s="31">
        <v>80.9927706291535</v>
      </c>
      <c r="BJ18" s="23">
        <v>247.07983718472696</v>
      </c>
      <c r="BK18" s="23">
        <v>46.53988257253193</v>
      </c>
      <c r="BL18" s="68">
        <v>246.89592876674766</v>
      </c>
      <c r="BM18" s="23">
        <v>46.41604041560662</v>
      </c>
      <c r="BN18" s="65">
        <v>247.28844121260857</v>
      </c>
    </row>
    <row r="19" spans="1:66" ht="12.75">
      <c r="A19" s="5" t="s">
        <v>37</v>
      </c>
      <c r="B19" s="1" t="s">
        <v>9</v>
      </c>
      <c r="C19" s="56" t="e">
        <f>#REF!+#REF!</f>
        <v>#REF!</v>
      </c>
      <c r="D19" s="162" t="e">
        <f>#REF!</f>
        <v>#REF!</v>
      </c>
      <c r="E19" s="24">
        <v>211.42866730905283</v>
      </c>
      <c r="F19" s="162">
        <v>11.530832701368643</v>
      </c>
      <c r="G19" s="50">
        <v>132.8436947162286</v>
      </c>
      <c r="H19" s="166">
        <v>32.15703319734166</v>
      </c>
      <c r="I19" s="23">
        <v>107.95796029505645</v>
      </c>
      <c r="J19" s="150">
        <v>0.39229183161786185</v>
      </c>
      <c r="K19" s="23">
        <v>107.95796029505705</v>
      </c>
      <c r="L19" s="23">
        <v>7.721040672813899</v>
      </c>
      <c r="M19" s="23">
        <v>192.0656883784552</v>
      </c>
      <c r="N19" s="23">
        <v>7.220185519918798</v>
      </c>
      <c r="O19" s="23">
        <v>229.21223872758088</v>
      </c>
      <c r="P19" s="23">
        <v>8.851193894465752</v>
      </c>
      <c r="Q19" s="23">
        <v>173.55282146011277</v>
      </c>
      <c r="R19" s="23">
        <v>6.667660358268272</v>
      </c>
      <c r="S19" s="118">
        <v>331.7243959337448</v>
      </c>
      <c r="T19" s="23">
        <v>7.954840876084794</v>
      </c>
      <c r="U19" s="23">
        <v>246.27990328435897</v>
      </c>
      <c r="V19" s="23">
        <v>7.880965079261612</v>
      </c>
      <c r="W19" s="23">
        <v>184.13469811358908</v>
      </c>
      <c r="X19" s="23">
        <v>8.994941035610857</v>
      </c>
      <c r="Y19" s="23">
        <v>119.9325471414781</v>
      </c>
      <c r="Z19" s="23">
        <v>8.2142377168008</v>
      </c>
      <c r="AA19" s="23">
        <v>146.1608134662064</v>
      </c>
      <c r="AB19" s="23">
        <v>7.170949304066422</v>
      </c>
      <c r="AC19" s="23">
        <v>136.58951055364614</v>
      </c>
      <c r="AD19" s="23">
        <v>67.99693123661255</v>
      </c>
      <c r="AE19" s="65">
        <v>129.39473118289732</v>
      </c>
      <c r="AF19" s="23">
        <v>10.667535550533902</v>
      </c>
      <c r="AG19" s="23">
        <v>128.52452470522775</v>
      </c>
      <c r="AH19" s="23">
        <v>8.14727756234103</v>
      </c>
      <c r="AI19" s="23">
        <v>121.60115764688103</v>
      </c>
      <c r="AJ19" s="23">
        <v>8.124273220293126</v>
      </c>
      <c r="AK19" s="23">
        <v>138.40329165746383</v>
      </c>
      <c r="AL19" s="23">
        <v>11.221155040779843</v>
      </c>
      <c r="AM19" s="23">
        <v>120.26961458499294</v>
      </c>
      <c r="AN19" s="56">
        <v>47.312743774044726</v>
      </c>
      <c r="AO19" s="23">
        <v>29.62231466687333</v>
      </c>
      <c r="AP19" s="23">
        <v>172.15350043934237</v>
      </c>
      <c r="AQ19" s="23">
        <v>3.2538018937748805</v>
      </c>
      <c r="AR19" s="23">
        <v>172.15350043934234</v>
      </c>
      <c r="AS19" s="37">
        <v>5.290314486753989</v>
      </c>
      <c r="AT19" s="65">
        <v>172.15350043934225</v>
      </c>
      <c r="AU19" s="23">
        <v>60.73557450096277</v>
      </c>
      <c r="AV19" s="23">
        <v>157.3868217179652</v>
      </c>
      <c r="AW19" s="23">
        <v>36.60373334798474</v>
      </c>
      <c r="AX19" s="23">
        <v>167.14033492230476</v>
      </c>
      <c r="AY19" s="31">
        <v>79.6505340960829</v>
      </c>
      <c r="AZ19" s="23">
        <v>193.13902545121945</v>
      </c>
      <c r="BA19" s="23">
        <v>35.80374730868857</v>
      </c>
      <c r="BB19" s="23">
        <v>86.98675245065252</v>
      </c>
      <c r="BC19" s="88">
        <v>1.8807990729707535</v>
      </c>
      <c r="BD19" s="56">
        <v>91.30092587236669</v>
      </c>
      <c r="BE19" s="23">
        <v>14.209524109632298</v>
      </c>
      <c r="BF19" s="65">
        <v>172.23665587433084</v>
      </c>
      <c r="BG19" s="23">
        <v>45.982723544525456</v>
      </c>
      <c r="BH19" s="23">
        <v>176.788633389179</v>
      </c>
      <c r="BI19" s="31">
        <v>131.64947711948608</v>
      </c>
      <c r="BJ19" s="23">
        <v>401.61524441575983</v>
      </c>
      <c r="BK19" s="23">
        <v>20.74885979818367</v>
      </c>
      <c r="BL19" s="68">
        <v>110.07352678081523</v>
      </c>
      <c r="BM19" s="23">
        <v>24.367582830893713</v>
      </c>
      <c r="BN19" s="65">
        <v>129.82196500209758</v>
      </c>
    </row>
    <row r="20" spans="1:66" ht="12.75">
      <c r="A20" s="4" t="s">
        <v>38</v>
      </c>
      <c r="B20" s="1" t="s">
        <v>50</v>
      </c>
      <c r="C20" s="56" t="e">
        <f>#REF!+#REF!</f>
        <v>#REF!</v>
      </c>
      <c r="D20" s="162" t="e">
        <f>#REF!</f>
        <v>#REF!</v>
      </c>
      <c r="E20" s="24">
        <v>53.75577896829201</v>
      </c>
      <c r="F20" s="162">
        <v>4.718881547482057</v>
      </c>
      <c r="G20" s="50">
        <v>54.36499478665964</v>
      </c>
      <c r="H20" s="166">
        <v>16.080161023810103</v>
      </c>
      <c r="I20" s="23">
        <v>53.98450083044708</v>
      </c>
      <c r="J20" s="150">
        <v>0.19616597656969503</v>
      </c>
      <c r="K20" s="23">
        <v>53.98450083044749</v>
      </c>
      <c r="L20" s="23">
        <v>2.174172906980763</v>
      </c>
      <c r="M20" s="23">
        <v>54.08390315872545</v>
      </c>
      <c r="N20" s="23">
        <v>1.7164522949848127</v>
      </c>
      <c r="O20" s="23">
        <v>54.49054904713691</v>
      </c>
      <c r="P20" s="23">
        <v>2.7790180014039825</v>
      </c>
      <c r="Q20" s="23">
        <v>54.49054904713691</v>
      </c>
      <c r="R20" s="23">
        <v>1.095260035847452</v>
      </c>
      <c r="S20" s="118">
        <v>54.49054904713691</v>
      </c>
      <c r="T20" s="23">
        <v>1.760044734222522</v>
      </c>
      <c r="U20" s="23">
        <v>54.49054904713691</v>
      </c>
      <c r="V20" s="23">
        <v>2.33219549921746</v>
      </c>
      <c r="W20" s="23">
        <v>54.490549047136916</v>
      </c>
      <c r="X20" s="23">
        <v>4.086791178535268</v>
      </c>
      <c r="Y20" s="23">
        <v>54.49054904713691</v>
      </c>
      <c r="Z20" s="23">
        <v>3.0569198015443804</v>
      </c>
      <c r="AA20" s="23">
        <v>54.39359077481103</v>
      </c>
      <c r="AB20" s="23">
        <v>2.860753824974688</v>
      </c>
      <c r="AC20" s="23">
        <v>54.49054904713691</v>
      </c>
      <c r="AD20" s="23">
        <v>28.634783524270446</v>
      </c>
      <c r="AE20" s="65">
        <v>54.490549047136895</v>
      </c>
      <c r="AF20" s="23">
        <v>4.522715570912363</v>
      </c>
      <c r="AG20" s="23">
        <v>54.49054904713691</v>
      </c>
      <c r="AH20" s="23">
        <v>3.650866786158173</v>
      </c>
      <c r="AI20" s="23">
        <v>54.49054904713691</v>
      </c>
      <c r="AJ20" s="23">
        <v>3.198595229066937</v>
      </c>
      <c r="AK20" s="23">
        <v>54.49054904713691</v>
      </c>
      <c r="AL20" s="23">
        <v>5.083968226097874</v>
      </c>
      <c r="AM20" s="23">
        <v>54.49054904713691</v>
      </c>
      <c r="AN20" s="70">
        <v>10.53368422265984</v>
      </c>
      <c r="AO20" s="23">
        <v>9.366925381202837</v>
      </c>
      <c r="AP20" s="23">
        <v>54.436967902832556</v>
      </c>
      <c r="AQ20" s="23">
        <v>1.028890547108039</v>
      </c>
      <c r="AR20" s="23">
        <v>54.436967902832556</v>
      </c>
      <c r="AS20" s="37">
        <v>1.6728598557471028</v>
      </c>
      <c r="AT20" s="65">
        <v>54.43696790283254</v>
      </c>
      <c r="AU20" s="23">
        <v>20.962514218433565</v>
      </c>
      <c r="AV20" s="23">
        <v>54.32110447896752</v>
      </c>
      <c r="AW20" s="23">
        <v>11.780856703990999</v>
      </c>
      <c r="AX20" s="23">
        <v>53.7938662282694</v>
      </c>
      <c r="AY20" s="31">
        <v>22.43920809761098</v>
      </c>
      <c r="AZ20" s="23">
        <v>54.41127084774729</v>
      </c>
      <c r="BA20" s="23">
        <v>22.384717548563845</v>
      </c>
      <c r="BB20" s="23">
        <v>54.38463933081596</v>
      </c>
      <c r="BC20" s="88">
        <v>1.1225053103710203</v>
      </c>
      <c r="BD20" s="56">
        <v>54.49054904713691</v>
      </c>
      <c r="BE20" s="23">
        <v>4.490021241484082</v>
      </c>
      <c r="BF20" s="65">
        <v>54.424499896776744</v>
      </c>
      <c r="BG20" s="23">
        <v>14.02586732473304</v>
      </c>
      <c r="BH20" s="23">
        <v>53.92490320927736</v>
      </c>
      <c r="BI20" s="31">
        <v>17.81840953841377</v>
      </c>
      <c r="BJ20" s="23">
        <v>54.35756418063994</v>
      </c>
      <c r="BK20" s="23">
        <v>10.238774165957025</v>
      </c>
      <c r="BL20" s="68">
        <v>54.317104328684486</v>
      </c>
      <c r="BM20" s="23">
        <v>10.211528891433458</v>
      </c>
      <c r="BN20" s="65">
        <v>54.40345706677389</v>
      </c>
    </row>
    <row r="21" spans="1:66" ht="12.75">
      <c r="A21" s="4" t="s">
        <v>39</v>
      </c>
      <c r="B21" s="1" t="s">
        <v>10</v>
      </c>
      <c r="C21" s="56" t="e">
        <f>#REF!+#REF!</f>
        <v>#REF!</v>
      </c>
      <c r="D21" s="162" t="e">
        <f>#REF!</f>
        <v>#REF!</v>
      </c>
      <c r="E21" s="24">
        <v>137.40722761596547</v>
      </c>
      <c r="F21" s="162">
        <v>5.9593799999999995</v>
      </c>
      <c r="G21" s="50">
        <v>68.65645161290323</v>
      </c>
      <c r="H21" s="166">
        <v>14.902589517910949</v>
      </c>
      <c r="I21" s="23">
        <v>50.03114427860697</v>
      </c>
      <c r="J21" s="150">
        <v>0.18180048208905397</v>
      </c>
      <c r="K21" s="23">
        <v>50.03114427860718</v>
      </c>
      <c r="L21" s="23">
        <v>4.7722299999999995</v>
      </c>
      <c r="M21" s="23">
        <v>118.71218905472634</v>
      </c>
      <c r="N21" s="23">
        <v>4.7389600000000005</v>
      </c>
      <c r="O21" s="23">
        <v>150.4431746031746</v>
      </c>
      <c r="P21" s="23">
        <v>5.28451</v>
      </c>
      <c r="Q21" s="23">
        <v>103.61784313725491</v>
      </c>
      <c r="R21" s="23">
        <v>4.818719999999999</v>
      </c>
      <c r="S21" s="118">
        <v>239.73731343283575</v>
      </c>
      <c r="T21" s="23">
        <v>5.42676</v>
      </c>
      <c r="U21" s="23">
        <v>168.01114551083592</v>
      </c>
      <c r="V21" s="23">
        <v>4.770710000000002</v>
      </c>
      <c r="W21" s="23">
        <v>111.4651869158879</v>
      </c>
      <c r="X21" s="23">
        <v>4.126080000000001</v>
      </c>
      <c r="Y21" s="23">
        <v>55.01440000000001</v>
      </c>
      <c r="Z21" s="23">
        <v>4.40259</v>
      </c>
      <c r="AA21" s="23">
        <v>78.33790035587188</v>
      </c>
      <c r="AB21" s="23">
        <v>3.4855899999999997</v>
      </c>
      <c r="AC21" s="23">
        <v>66.39219047619046</v>
      </c>
      <c r="AD21" s="23">
        <v>26.081329999999998</v>
      </c>
      <c r="AE21" s="65">
        <v>49.63145575642243</v>
      </c>
      <c r="AF21" s="23">
        <v>5.343719999999999</v>
      </c>
      <c r="AG21" s="23">
        <v>64.38216867469879</v>
      </c>
      <c r="AH21" s="23">
        <v>3.7125600000000007</v>
      </c>
      <c r="AI21" s="23">
        <v>55.411343283582106</v>
      </c>
      <c r="AJ21" s="23">
        <v>4.1337600000000005</v>
      </c>
      <c r="AK21" s="23">
        <v>70.42180579216355</v>
      </c>
      <c r="AL21" s="23">
        <v>5.2660800000000005</v>
      </c>
      <c r="AM21" s="23">
        <v>56.44244372990354</v>
      </c>
      <c r="AN21" s="101">
        <v>25.812480000000008</v>
      </c>
      <c r="AO21" s="23">
        <v>19.49212597863483</v>
      </c>
      <c r="AP21" s="23">
        <v>113.28073973838518</v>
      </c>
      <c r="AQ21" s="23">
        <v>2.141072267181982</v>
      </c>
      <c r="AR21" s="23">
        <v>113.28073973838518</v>
      </c>
      <c r="AS21" s="37">
        <v>3.4811417541831813</v>
      </c>
      <c r="AT21" s="65">
        <v>113.28073973838511</v>
      </c>
      <c r="AU21" s="23">
        <v>26.657300000000003</v>
      </c>
      <c r="AV21" s="23">
        <v>69.07825861622183</v>
      </c>
      <c r="AW21" s="23">
        <v>17.903519999999997</v>
      </c>
      <c r="AX21" s="23">
        <v>81.75123287671232</v>
      </c>
      <c r="AY21" s="31">
        <v>51.06395</v>
      </c>
      <c r="AZ21" s="23">
        <v>123.82141125121242</v>
      </c>
      <c r="BA21" s="23">
        <v>0.27264</v>
      </c>
      <c r="BB21" s="23">
        <v>0.662390670553936</v>
      </c>
      <c r="BC21" s="88">
        <v>0</v>
      </c>
      <c r="BD21" s="56">
        <v>0</v>
      </c>
      <c r="BE21" s="23">
        <v>9.03408</v>
      </c>
      <c r="BF21" s="65">
        <v>109.50399999999998</v>
      </c>
      <c r="BG21" s="23">
        <v>24.98916</v>
      </c>
      <c r="BH21" s="23">
        <v>96.07520184544406</v>
      </c>
      <c r="BI21" s="31">
        <v>112.78344</v>
      </c>
      <c r="BJ21" s="23">
        <v>344.0617449664429</v>
      </c>
      <c r="BK21" s="23">
        <v>9.626880000000002</v>
      </c>
      <c r="BL21" s="68">
        <v>51.07098143236075</v>
      </c>
      <c r="BM21" s="23">
        <v>13.273670000000003</v>
      </c>
      <c r="BN21" s="65">
        <v>70.71747469366012</v>
      </c>
    </row>
    <row r="22" spans="1:66" ht="12.75">
      <c r="A22" s="4" t="s">
        <v>40</v>
      </c>
      <c r="B22" s="9" t="s">
        <v>11</v>
      </c>
      <c r="C22" s="22" t="e">
        <f>#REF!+#REF!</f>
        <v>#REF!</v>
      </c>
      <c r="D22" s="162" t="e">
        <f>#REF!</f>
        <v>#REF!</v>
      </c>
      <c r="E22" s="24">
        <v>20.265660724795367</v>
      </c>
      <c r="F22" s="162">
        <v>0.8525711538865889</v>
      </c>
      <c r="G22" s="50">
        <v>9.822248316665771</v>
      </c>
      <c r="H22" s="166">
        <v>1.1742826556206052</v>
      </c>
      <c r="I22" s="23">
        <v>3.9423151860023813</v>
      </c>
      <c r="J22" s="150">
        <v>0.014325372959112848</v>
      </c>
      <c r="K22" s="23">
        <v>3.942315186002389</v>
      </c>
      <c r="L22" s="23">
        <v>0.7746377658331366</v>
      </c>
      <c r="M22" s="23">
        <v>19.269596165003396</v>
      </c>
      <c r="N22" s="23">
        <v>0.764773224933984</v>
      </c>
      <c r="O22" s="23">
        <v>24.278515077269333</v>
      </c>
      <c r="P22" s="23">
        <v>0.7876658930617688</v>
      </c>
      <c r="Q22" s="23">
        <v>15.444429275720957</v>
      </c>
      <c r="R22" s="23">
        <v>0.7536803224208211</v>
      </c>
      <c r="S22" s="118">
        <v>37.496533453772194</v>
      </c>
      <c r="T22" s="23">
        <v>0.7680361418622725</v>
      </c>
      <c r="U22" s="23">
        <v>23.778208726386147</v>
      </c>
      <c r="V22" s="23">
        <v>0.7780595800441502</v>
      </c>
      <c r="W22" s="23">
        <v>18.17896215056426</v>
      </c>
      <c r="X22" s="23">
        <v>0.7820698570755871</v>
      </c>
      <c r="Y22" s="23">
        <v>10.427598094341162</v>
      </c>
      <c r="Z22" s="23">
        <v>0.7547279152564206</v>
      </c>
      <c r="AA22" s="23">
        <v>13.429322335523496</v>
      </c>
      <c r="AB22" s="23">
        <v>0.8246054790917348</v>
      </c>
      <c r="AC22" s="23">
        <v>15.706771030318755</v>
      </c>
      <c r="AD22" s="23">
        <v>13.280817712342115</v>
      </c>
      <c r="AE22" s="65">
        <v>25.272726379337985</v>
      </c>
      <c r="AF22" s="23">
        <v>0.8010999796215407</v>
      </c>
      <c r="AG22" s="23">
        <v>9.651806983392056</v>
      </c>
      <c r="AH22" s="23">
        <v>0.7838507761828557</v>
      </c>
      <c r="AI22" s="23">
        <v>11.699265316162025</v>
      </c>
      <c r="AJ22" s="23">
        <v>0.7919179912261883</v>
      </c>
      <c r="AK22" s="23">
        <v>13.490936818163345</v>
      </c>
      <c r="AL22" s="23">
        <v>0.8711068146819676</v>
      </c>
      <c r="AM22" s="23">
        <v>9.336621807952492</v>
      </c>
      <c r="AN22" s="104">
        <v>10.966579551384877</v>
      </c>
      <c r="AO22" s="23">
        <v>0.7632633070356608</v>
      </c>
      <c r="AP22" s="23">
        <v>4.435792798124603</v>
      </c>
      <c r="AQ22" s="23">
        <v>0.08383907948485947</v>
      </c>
      <c r="AR22" s="23">
        <v>4.435792798124604</v>
      </c>
      <c r="AS22" s="37">
        <v>0.1363128768237044</v>
      </c>
      <c r="AT22" s="65">
        <v>4.435792798124604</v>
      </c>
      <c r="AU22" s="23">
        <v>13.1157602825292</v>
      </c>
      <c r="AV22" s="23">
        <v>33.98745862277585</v>
      </c>
      <c r="AW22" s="23">
        <v>6.919356643993748</v>
      </c>
      <c r="AX22" s="23">
        <v>31.595235817323047</v>
      </c>
      <c r="AY22" s="31">
        <v>6.14737599847192</v>
      </c>
      <c r="AZ22" s="23">
        <v>14.906343352259748</v>
      </c>
      <c r="BA22" s="23">
        <v>13.146389760124725</v>
      </c>
      <c r="BB22" s="23">
        <v>31.939722449282623</v>
      </c>
      <c r="BC22" s="88">
        <v>0.7582937625997334</v>
      </c>
      <c r="BD22" s="56">
        <v>36.81037682522978</v>
      </c>
      <c r="BE22" s="23">
        <v>0.6854228681482147</v>
      </c>
      <c r="BF22" s="65">
        <v>8.308155977554117</v>
      </c>
      <c r="BG22" s="23">
        <v>6.967696219792417</v>
      </c>
      <c r="BH22" s="23">
        <v>26.788528334457585</v>
      </c>
      <c r="BI22" s="31">
        <v>1.0476275810723035</v>
      </c>
      <c r="BJ22" s="23">
        <v>3.1959352686769473</v>
      </c>
      <c r="BK22" s="23">
        <v>0.8832056322266437</v>
      </c>
      <c r="BL22" s="68">
        <v>4.685441019769994</v>
      </c>
      <c r="BM22" s="23">
        <v>0.8823839394602494</v>
      </c>
      <c r="BN22" s="65">
        <v>4.701033241663556</v>
      </c>
    </row>
    <row r="23" spans="1:66" ht="12.75" customHeight="1">
      <c r="A23" s="59" t="s">
        <v>41</v>
      </c>
      <c r="B23" s="28" t="s">
        <v>67</v>
      </c>
      <c r="C23" s="57" t="e">
        <f>#REF!+#REF!</f>
        <v>#REF!</v>
      </c>
      <c r="D23" s="162" t="e">
        <f>#REF!</f>
        <v>#REF!</v>
      </c>
      <c r="E23" s="58">
        <v>8.357266468026934</v>
      </c>
      <c r="F23" s="162">
        <v>0.7336318304795624</v>
      </c>
      <c r="G23" s="61">
        <v>8.451979613819844</v>
      </c>
      <c r="H23" s="166">
        <v>2.4999394131006802</v>
      </c>
      <c r="I23" s="31">
        <v>8.392825241163136</v>
      </c>
      <c r="J23" s="150">
        <v>0.030497397110004876</v>
      </c>
      <c r="K23" s="31">
        <v>8.392825241163097</v>
      </c>
      <c r="L23" s="23">
        <v>0.3380128179692211</v>
      </c>
      <c r="M23" s="31">
        <v>8.408279053960724</v>
      </c>
      <c r="N23" s="31">
        <v>0.26685222471254294</v>
      </c>
      <c r="O23" s="31">
        <v>8.471499197223585</v>
      </c>
      <c r="P23" s="31">
        <v>0.43204645905840283</v>
      </c>
      <c r="Q23" s="31">
        <v>8.471499197223585</v>
      </c>
      <c r="R23" s="31">
        <v>0.17027713386419407</v>
      </c>
      <c r="S23" s="231">
        <v>8.471499197223585</v>
      </c>
      <c r="T23" s="31">
        <v>0.27362942407032176</v>
      </c>
      <c r="U23" s="31">
        <v>8.471499197223585</v>
      </c>
      <c r="V23" s="31">
        <v>0.3625801656411694</v>
      </c>
      <c r="W23" s="31">
        <v>8.471499197223585</v>
      </c>
      <c r="X23" s="31">
        <v>0.6353624397917689</v>
      </c>
      <c r="Y23" s="31">
        <v>8.471499197223585</v>
      </c>
      <c r="Z23" s="31">
        <v>0.47525110496424305</v>
      </c>
      <c r="AA23" s="31">
        <v>8.456425355235641</v>
      </c>
      <c r="AB23" s="31">
        <v>0.44475370785423823</v>
      </c>
      <c r="AC23" s="31">
        <v>8.471499197223585</v>
      </c>
      <c r="AD23" s="31">
        <v>4.451772828140994</v>
      </c>
      <c r="AE23" s="66">
        <v>8.471499197223583</v>
      </c>
      <c r="AF23" s="31">
        <v>0.7031344333695576</v>
      </c>
      <c r="AG23" s="31">
        <v>8.471499197223585</v>
      </c>
      <c r="AH23" s="31">
        <v>0.5675904462139802</v>
      </c>
      <c r="AI23" s="31">
        <v>8.471499197223585</v>
      </c>
      <c r="AJ23" s="31">
        <v>0.4972770028770245</v>
      </c>
      <c r="AK23" s="31">
        <v>8.471499197223585</v>
      </c>
      <c r="AL23" s="31">
        <v>0.7903908751009606</v>
      </c>
      <c r="AM23" s="31">
        <v>8.471499197223585</v>
      </c>
      <c r="AN23" s="69">
        <v>1.449836169767793</v>
      </c>
      <c r="AO23" s="31">
        <v>1.4562507120027346</v>
      </c>
      <c r="AP23" s="31">
        <v>8.463169080737366</v>
      </c>
      <c r="AQ23" s="31">
        <v>0.15995884784197573</v>
      </c>
      <c r="AR23" s="31">
        <v>8.463169080737368</v>
      </c>
      <c r="AS23" s="99">
        <v>0.26007502535476396</v>
      </c>
      <c r="AT23" s="66">
        <v>8.463169080737362</v>
      </c>
      <c r="AU23" s="31">
        <v>3.2589857411719128</v>
      </c>
      <c r="AV23" s="31">
        <v>8.445156105654089</v>
      </c>
      <c r="AW23" s="31">
        <v>1.831538126439739</v>
      </c>
      <c r="AX23" s="31">
        <v>8.363187791962279</v>
      </c>
      <c r="AY23" s="31">
        <v>3.4885633694166724</v>
      </c>
      <c r="AZ23" s="31">
        <v>8.459174028653425</v>
      </c>
      <c r="BA23" s="31">
        <v>3.4800918702194488</v>
      </c>
      <c r="BB23" s="31">
        <v>8.455033698297981</v>
      </c>
      <c r="BC23" s="87">
        <v>0.17451288346280583</v>
      </c>
      <c r="BD23" s="57">
        <v>8.471499197223585</v>
      </c>
      <c r="BE23" s="31">
        <v>0.6980515338512234</v>
      </c>
      <c r="BF23" s="66">
        <v>8.461230713348161</v>
      </c>
      <c r="BG23" s="31">
        <v>2.1805638933653504</v>
      </c>
      <c r="BH23" s="31">
        <v>8.38355975919012</v>
      </c>
      <c r="BI23" s="31">
        <v>2.7701802374921125</v>
      </c>
      <c r="BJ23" s="31">
        <v>8.450824397474411</v>
      </c>
      <c r="BK23" s="31">
        <v>1.5917946991583114</v>
      </c>
      <c r="BL23" s="232">
        <v>8.44453421304144</v>
      </c>
      <c r="BM23" s="31">
        <v>1.5875589495596998</v>
      </c>
      <c r="BN23" s="66">
        <v>8.457959241127863</v>
      </c>
    </row>
    <row r="24" spans="1:66" ht="12.75">
      <c r="A24" s="4" t="s">
        <v>31</v>
      </c>
      <c r="B24" s="1" t="s">
        <v>13</v>
      </c>
      <c r="C24" s="41"/>
      <c r="D24" s="162" t="e">
        <f>#REF!</f>
        <v>#REF!</v>
      </c>
      <c r="E24" s="24">
        <v>5.085265378649832</v>
      </c>
      <c r="F24" s="162">
        <v>0.44640344573026464</v>
      </c>
      <c r="G24" s="50">
        <v>5.1428968402104225</v>
      </c>
      <c r="H24" s="166">
        <v>1.521173866454978</v>
      </c>
      <c r="I24" s="23">
        <v>5.106902333583433</v>
      </c>
      <c r="J24" s="150">
        <v>0.018557187120426866</v>
      </c>
      <c r="K24" s="23">
        <v>5.106902333583458</v>
      </c>
      <c r="L24" s="23">
        <v>0.20567549058472936</v>
      </c>
      <c r="M24" s="23">
        <v>5.116305735938541</v>
      </c>
      <c r="N24" s="23">
        <v>0.1623753873037337</v>
      </c>
      <c r="O24" s="23">
        <v>5.1547742001185295</v>
      </c>
      <c r="P24" s="23">
        <v>0.262893484206045</v>
      </c>
      <c r="Q24" s="23">
        <v>5.15477420011853</v>
      </c>
      <c r="R24" s="23">
        <v>0.10361096142238245</v>
      </c>
      <c r="S24" s="118">
        <v>5.1547742001185295</v>
      </c>
      <c r="T24" s="23">
        <v>0.16649920666382848</v>
      </c>
      <c r="U24" s="23">
        <v>5.1547742001185295</v>
      </c>
      <c r="V24" s="23">
        <v>0.22062433576507304</v>
      </c>
      <c r="W24" s="23">
        <v>5.1547742001185295</v>
      </c>
      <c r="X24" s="23">
        <v>0.3866080650088897</v>
      </c>
      <c r="Y24" s="23">
        <v>5.1547742001185295</v>
      </c>
      <c r="Z24" s="23">
        <v>0.28918283262664946</v>
      </c>
      <c r="AA24" s="23">
        <v>5.1456020040329085</v>
      </c>
      <c r="AB24" s="23">
        <v>0.2706256455062228</v>
      </c>
      <c r="AC24" s="23">
        <v>5.1547742001185295</v>
      </c>
      <c r="AD24" s="23">
        <v>2.7088338421622873</v>
      </c>
      <c r="AE24" s="65">
        <v>5.154774200118529</v>
      </c>
      <c r="AF24" s="23">
        <v>0.42784625860983794</v>
      </c>
      <c r="AG24" s="23">
        <v>5.1547742001185295</v>
      </c>
      <c r="AH24" s="23">
        <v>0.34536987140794145</v>
      </c>
      <c r="AI24" s="23">
        <v>5.1547742001185295</v>
      </c>
      <c r="AJ24" s="23">
        <v>0.3025852455469577</v>
      </c>
      <c r="AK24" s="23">
        <v>5.1547742001185295</v>
      </c>
      <c r="AL24" s="23">
        <v>0.48094043287105886</v>
      </c>
      <c r="AM24" s="23">
        <v>5.1547742001185295</v>
      </c>
      <c r="AN24" s="102">
        <v>0.9397187330055932</v>
      </c>
      <c r="AO24" s="23">
        <v>0.8861056850003753</v>
      </c>
      <c r="AP24" s="23">
        <v>5.149705455077367</v>
      </c>
      <c r="AQ24" s="23">
        <v>0.09733244644663806</v>
      </c>
      <c r="AR24" s="23">
        <v>5.149705455077368</v>
      </c>
      <c r="AS24" s="37">
        <v>0.15825156794363882</v>
      </c>
      <c r="AT24" s="65">
        <v>5.149705455077365</v>
      </c>
      <c r="AU24" s="23">
        <v>1.983041634785598</v>
      </c>
      <c r="AV24" s="23">
        <v>5.138744842668044</v>
      </c>
      <c r="AW24" s="23">
        <v>1.114462182065626</v>
      </c>
      <c r="AX24" s="23">
        <v>5.0888684112585665</v>
      </c>
      <c r="AY24" s="31">
        <v>2.1227360156088104</v>
      </c>
      <c r="AZ24" s="23">
        <v>5.1472745286343615</v>
      </c>
      <c r="BA24" s="23">
        <v>2.117581241408692</v>
      </c>
      <c r="BB24" s="23">
        <v>5.144755202645025</v>
      </c>
      <c r="BC24" s="88">
        <v>0.10618834852244169</v>
      </c>
      <c r="BD24" s="56">
        <v>5.1547742001185295</v>
      </c>
      <c r="BE24" s="23">
        <v>0.42475339408976687</v>
      </c>
      <c r="BF24" s="65">
        <v>5.14852598896687</v>
      </c>
      <c r="BG24" s="23">
        <v>1.3268388791105092</v>
      </c>
      <c r="BH24" s="23">
        <v>5.101264433335292</v>
      </c>
      <c r="BI24" s="31">
        <v>1.6856111634387592</v>
      </c>
      <c r="BJ24" s="23">
        <v>5.1421939092091495</v>
      </c>
      <c r="BK24" s="23">
        <v>0.9685820722022715</v>
      </c>
      <c r="BL24" s="68">
        <v>5.138366430781281</v>
      </c>
      <c r="BM24" s="23">
        <v>0.9660046851022124</v>
      </c>
      <c r="BN24" s="65">
        <v>5.14653534950566</v>
      </c>
    </row>
    <row r="25" spans="1:66" ht="12.75">
      <c r="A25" s="4" t="s">
        <v>42</v>
      </c>
      <c r="B25" s="1" t="s">
        <v>50</v>
      </c>
      <c r="C25" s="41"/>
      <c r="D25" s="162" t="e">
        <f>#REF!</f>
        <v>#REF!</v>
      </c>
      <c r="E25" s="24">
        <v>1.118758383302963</v>
      </c>
      <c r="F25" s="162">
        <v>0.09820875806065821</v>
      </c>
      <c r="G25" s="50">
        <v>1.131437304846293</v>
      </c>
      <c r="H25" s="166">
        <v>0.33465825062009513</v>
      </c>
      <c r="I25" s="23">
        <v>1.123518513388355</v>
      </c>
      <c r="J25" s="150">
        <v>0.004082581166493904</v>
      </c>
      <c r="K25" s="23">
        <v>1.123518513388359</v>
      </c>
      <c r="L25" s="23">
        <v>0.04524860792864045</v>
      </c>
      <c r="M25" s="23">
        <v>1.1255872619064788</v>
      </c>
      <c r="N25" s="23">
        <v>0.0357225852068214</v>
      </c>
      <c r="O25" s="23">
        <v>1.1340503240260764</v>
      </c>
      <c r="P25" s="23">
        <v>0.05783656652532989</v>
      </c>
      <c r="Q25" s="23">
        <v>1.1340503240260764</v>
      </c>
      <c r="R25" s="23">
        <v>0.022794411512924134</v>
      </c>
      <c r="S25" s="118">
        <v>1.1340503240260764</v>
      </c>
      <c r="T25" s="23">
        <v>0.036629825466042265</v>
      </c>
      <c r="U25" s="23">
        <v>1.1340503240260764</v>
      </c>
      <c r="V25" s="23">
        <v>0.04853735386831606</v>
      </c>
      <c r="W25" s="23">
        <v>1.1340503240260764</v>
      </c>
      <c r="X25" s="23">
        <v>0.08505377430195572</v>
      </c>
      <c r="Y25" s="23">
        <v>1.1340503240260764</v>
      </c>
      <c r="Z25" s="23">
        <v>0.06362022317786288</v>
      </c>
      <c r="AA25" s="23">
        <v>1.1320324408872398</v>
      </c>
      <c r="AB25" s="23">
        <v>0.059537642011369005</v>
      </c>
      <c r="AC25" s="23">
        <v>1.1340503240260764</v>
      </c>
      <c r="AD25" s="23">
        <v>0.5959434452757031</v>
      </c>
      <c r="AE25" s="65">
        <v>1.1340503240260762</v>
      </c>
      <c r="AF25" s="23">
        <v>0.09412617689416433</v>
      </c>
      <c r="AG25" s="23">
        <v>1.1340503240260764</v>
      </c>
      <c r="AH25" s="23">
        <v>0.07598137170974711</v>
      </c>
      <c r="AI25" s="23">
        <v>1.1340503240260764</v>
      </c>
      <c r="AJ25" s="23">
        <v>0.06656875402033069</v>
      </c>
      <c r="AK25" s="23">
        <v>1.1340503240260766</v>
      </c>
      <c r="AL25" s="23">
        <v>0.10580689523163293</v>
      </c>
      <c r="AM25" s="23">
        <v>1.1340503240260764</v>
      </c>
      <c r="AN25" s="102">
        <v>0.20673812126123053</v>
      </c>
      <c r="AO25" s="23">
        <v>0.1949432507000826</v>
      </c>
      <c r="AP25" s="23">
        <v>1.1329352001170208</v>
      </c>
      <c r="AQ25" s="23">
        <v>0.021413138218260373</v>
      </c>
      <c r="AR25" s="23">
        <v>1.1329352001170208</v>
      </c>
      <c r="AS25" s="37">
        <v>0.03481534494760053</v>
      </c>
      <c r="AT25" s="65">
        <v>1.13293520011702</v>
      </c>
      <c r="AU25" s="23">
        <v>0.4362691596528315</v>
      </c>
      <c r="AV25" s="23">
        <v>1.1305238653869694</v>
      </c>
      <c r="AW25" s="23">
        <v>0.2451816800544377</v>
      </c>
      <c r="AX25" s="23">
        <v>1.1195510504768844</v>
      </c>
      <c r="AY25" s="31">
        <v>0.46700192343393826</v>
      </c>
      <c r="AZ25" s="23">
        <v>1.1324003962995592</v>
      </c>
      <c r="BA25" s="23">
        <v>0.4658678731099122</v>
      </c>
      <c r="BB25" s="23">
        <v>1.1318461445819052</v>
      </c>
      <c r="BC25" s="88">
        <v>0.023361436674937168</v>
      </c>
      <c r="BD25" s="56">
        <v>1.1340503240260764</v>
      </c>
      <c r="BE25" s="23">
        <v>0.0934457466997487</v>
      </c>
      <c r="BF25" s="65">
        <v>1.1326757175727113</v>
      </c>
      <c r="BG25" s="23">
        <v>0.29190455340431204</v>
      </c>
      <c r="BH25" s="23">
        <v>1.1222781753337643</v>
      </c>
      <c r="BI25" s="31">
        <v>0.370834455956527</v>
      </c>
      <c r="BJ25" s="23">
        <v>1.1312826600260126</v>
      </c>
      <c r="BK25" s="23">
        <v>0.21308805588449972</v>
      </c>
      <c r="BL25" s="68">
        <v>1.1304406147718817</v>
      </c>
      <c r="BM25" s="23">
        <v>0.2125210307224867</v>
      </c>
      <c r="BN25" s="65">
        <v>1.1322377768912453</v>
      </c>
    </row>
    <row r="26" spans="1:66" ht="12.75">
      <c r="A26" s="4" t="s">
        <v>43</v>
      </c>
      <c r="B26" s="1" t="s">
        <v>14</v>
      </c>
      <c r="C26" s="41"/>
      <c r="D26" s="162" t="e">
        <f>#REF!</f>
        <v>#REF!</v>
      </c>
      <c r="E26" s="24">
        <v>2.1532427060741375</v>
      </c>
      <c r="F26" s="162">
        <v>0.18901962668863956</v>
      </c>
      <c r="G26" s="50">
        <v>2.177645468763129</v>
      </c>
      <c r="H26" s="166">
        <v>0.6441072960256067</v>
      </c>
      <c r="I26" s="23">
        <v>2.1624043941913467</v>
      </c>
      <c r="J26" s="150">
        <v>0.007857628823084384</v>
      </c>
      <c r="K26" s="23">
        <v>2.1624043941913555</v>
      </c>
      <c r="L26" s="23">
        <v>0.08708871945585127</v>
      </c>
      <c r="M26" s="23">
        <v>2.166386056115703</v>
      </c>
      <c r="N26" s="23">
        <v>0.06875425220198783</v>
      </c>
      <c r="O26" s="23">
        <v>2.1826746730789788</v>
      </c>
      <c r="P26" s="23">
        <v>0.11131640832702791</v>
      </c>
      <c r="Q26" s="23">
        <v>2.1826746730789788</v>
      </c>
      <c r="R26" s="23">
        <v>0.04387176092888748</v>
      </c>
      <c r="S26" s="118">
        <v>2.1826746730789788</v>
      </c>
      <c r="T26" s="23">
        <v>0.070500391940451</v>
      </c>
      <c r="U26" s="23">
        <v>2.1826746730789788</v>
      </c>
      <c r="V26" s="23">
        <v>0.09341847600778029</v>
      </c>
      <c r="W26" s="23">
        <v>2.1826746730789788</v>
      </c>
      <c r="X26" s="23">
        <v>0.1637006004809234</v>
      </c>
      <c r="Y26" s="23">
        <v>2.1826746730789788</v>
      </c>
      <c r="Z26" s="23">
        <v>0.12244804915973069</v>
      </c>
      <c r="AA26" s="23">
        <v>2.1787909103154925</v>
      </c>
      <c r="AB26" s="23">
        <v>0.11459042033664639</v>
      </c>
      <c r="AC26" s="23">
        <v>2.1826746730789788</v>
      </c>
      <c r="AD26" s="23">
        <v>1.1469955407030032</v>
      </c>
      <c r="AE26" s="65">
        <v>2.1826746730789783</v>
      </c>
      <c r="AF26" s="23">
        <v>0.18116199786555523</v>
      </c>
      <c r="AG26" s="23">
        <v>2.1826746730789788</v>
      </c>
      <c r="AH26" s="23">
        <v>0.14623920309629157</v>
      </c>
      <c r="AI26" s="23">
        <v>2.1826746730789788</v>
      </c>
      <c r="AJ26" s="23">
        <v>0.12812300330973606</v>
      </c>
      <c r="AK26" s="23">
        <v>2.1826746730789788</v>
      </c>
      <c r="AL26" s="23">
        <v>0.20364354699826875</v>
      </c>
      <c r="AM26" s="23">
        <v>2.1826746730789788</v>
      </c>
      <c r="AN26" s="102">
        <v>0.3033793155009693</v>
      </c>
      <c r="AO26" s="23">
        <v>0.3752017763022765</v>
      </c>
      <c r="AP26" s="23">
        <v>2.1805284255429784</v>
      </c>
      <c r="AQ26" s="23">
        <v>0.04121326317707727</v>
      </c>
      <c r="AR26" s="23">
        <v>2.1805284255429784</v>
      </c>
      <c r="AS26" s="37">
        <v>0.06700811246352464</v>
      </c>
      <c r="AT26" s="65">
        <v>2.1805284255429784</v>
      </c>
      <c r="AU26" s="23">
        <v>0.839674946733483</v>
      </c>
      <c r="AV26" s="23">
        <v>2.175887397599075</v>
      </c>
      <c r="AW26" s="23">
        <v>0.4718942643196752</v>
      </c>
      <c r="AX26" s="23">
        <v>2.1547683302268275</v>
      </c>
      <c r="AY26" s="31">
        <v>0.8988254303739235</v>
      </c>
      <c r="AZ26" s="23">
        <v>2.179499103719504</v>
      </c>
      <c r="BA26" s="23">
        <v>0.8966427557008445</v>
      </c>
      <c r="BB26" s="23">
        <v>2.178432351071051</v>
      </c>
      <c r="BC26" s="88">
        <v>0.04496309826542696</v>
      </c>
      <c r="BD26" s="56">
        <v>2.1826746730789788</v>
      </c>
      <c r="BE26" s="23">
        <v>0.17985239306170786</v>
      </c>
      <c r="BF26" s="65">
        <v>2.1800290068085797</v>
      </c>
      <c r="BG26" s="23">
        <v>0.5618204608505291</v>
      </c>
      <c r="BH26" s="23">
        <v>2.1600171505210652</v>
      </c>
      <c r="BI26" s="31">
        <v>0.713734618096826</v>
      </c>
      <c r="BJ26" s="23">
        <v>2.1773478282392493</v>
      </c>
      <c r="BK26" s="23">
        <v>0.41012457107154004</v>
      </c>
      <c r="BL26" s="68">
        <v>2.175727167488276</v>
      </c>
      <c r="BM26" s="23">
        <v>0.4090332337350006</v>
      </c>
      <c r="BN26" s="65">
        <v>2.179186114730957</v>
      </c>
    </row>
    <row r="27" spans="1:66" ht="15.75" customHeight="1">
      <c r="A27" s="29">
        <v>2</v>
      </c>
      <c r="B27" s="28" t="s">
        <v>15</v>
      </c>
      <c r="C27" s="57" t="e">
        <f>#REF!+#REF!</f>
        <v>#REF!</v>
      </c>
      <c r="D27" s="162" t="e">
        <f>#REF!</f>
        <v>#REF!</v>
      </c>
      <c r="E27" s="58">
        <v>70.40724653373464</v>
      </c>
      <c r="F27" s="162">
        <v>6.180609096429148</v>
      </c>
      <c r="G27" s="61">
        <v>71.2051739219948</v>
      </c>
      <c r="H27" s="166">
        <v>21.061174877092864</v>
      </c>
      <c r="I27" s="31">
        <v>70.70681760954224</v>
      </c>
      <c r="J27" s="150">
        <v>0.2569306321841225</v>
      </c>
      <c r="K27" s="31">
        <v>70.70681760954221</v>
      </c>
      <c r="L27" s="23">
        <v>2.847647840040682</v>
      </c>
      <c r="M27" s="31">
        <v>70.83701094628563</v>
      </c>
      <c r="N27" s="31">
        <v>2.248143031611064</v>
      </c>
      <c r="O27" s="31">
        <v>71.3696200511449</v>
      </c>
      <c r="P27" s="31">
        <v>3.63985062260839</v>
      </c>
      <c r="Q27" s="31">
        <v>71.3696200511449</v>
      </c>
      <c r="R27" s="31">
        <v>1.4345293630280127</v>
      </c>
      <c r="S27" s="231">
        <v>71.3696200511449</v>
      </c>
      <c r="T27" s="31">
        <v>2.30523872765198</v>
      </c>
      <c r="U27" s="31">
        <v>71.3696200511449</v>
      </c>
      <c r="V27" s="31">
        <v>3.0546197381890017</v>
      </c>
      <c r="W27" s="31">
        <v>71.3696200511449</v>
      </c>
      <c r="X27" s="31">
        <v>5.352721503835868</v>
      </c>
      <c r="Y27" s="31">
        <v>71.3696200511449</v>
      </c>
      <c r="Z27" s="31">
        <v>4.0038356848692285</v>
      </c>
      <c r="AA27" s="31">
        <v>71.24262784464818</v>
      </c>
      <c r="AB27" s="31">
        <v>3.7469050526851073</v>
      </c>
      <c r="AC27" s="31">
        <v>71.3696200511449</v>
      </c>
      <c r="AD27" s="31">
        <v>37.50473533687665</v>
      </c>
      <c r="AE27" s="66">
        <v>71.36962005114489</v>
      </c>
      <c r="AF27" s="31">
        <v>5.923678464245027</v>
      </c>
      <c r="AG27" s="31">
        <v>71.3696200511449</v>
      </c>
      <c r="AH27" s="31">
        <v>4.781764543426709</v>
      </c>
      <c r="AI27" s="31">
        <v>71.3696200511449</v>
      </c>
      <c r="AJ27" s="31">
        <v>4.189396697002206</v>
      </c>
      <c r="AK27" s="31">
        <v>71.3696200511449</v>
      </c>
      <c r="AL27" s="31">
        <v>6.65878555077182</v>
      </c>
      <c r="AM27" s="31">
        <v>71.3696200511449</v>
      </c>
      <c r="AN27" s="69">
        <v>18.326850687554266</v>
      </c>
      <c r="AO27" s="31">
        <v>12.268437686791811</v>
      </c>
      <c r="AP27" s="31">
        <v>71.2994415343603</v>
      </c>
      <c r="AQ27" s="31">
        <v>1.3476011658057179</v>
      </c>
      <c r="AR27" s="31">
        <v>71.2994415343603</v>
      </c>
      <c r="AS27" s="99">
        <v>2.191047335570148</v>
      </c>
      <c r="AT27" s="66">
        <v>71.29944153436026</v>
      </c>
      <c r="AU27" s="31">
        <v>27.45589283367544</v>
      </c>
      <c r="AV27" s="31">
        <v>71.14768808933776</v>
      </c>
      <c r="AW27" s="31">
        <v>15.430111855057527</v>
      </c>
      <c r="AX27" s="31">
        <v>70.45713175825355</v>
      </c>
      <c r="AY27" s="31">
        <v>29.39000953706147</v>
      </c>
      <c r="AZ27" s="31">
        <v>71.2657845224575</v>
      </c>
      <c r="BA27" s="31">
        <v>29.318639917010326</v>
      </c>
      <c r="BB27" s="31">
        <v>71.23090358846048</v>
      </c>
      <c r="BC27" s="87">
        <v>1.470214173053585</v>
      </c>
      <c r="BD27" s="57">
        <v>71.3696200511449</v>
      </c>
      <c r="BE27" s="31">
        <v>5.880856692214341</v>
      </c>
      <c r="BF27" s="66">
        <v>71.28311142077987</v>
      </c>
      <c r="BG27" s="31">
        <v>18.370540201164697</v>
      </c>
      <c r="BH27" s="31">
        <v>70.62875894334755</v>
      </c>
      <c r="BI27" s="31">
        <v>23.337865756724383</v>
      </c>
      <c r="BJ27" s="31">
        <v>71.19544160074553</v>
      </c>
      <c r="BK27" s="31">
        <v>13.410351607610126</v>
      </c>
      <c r="BL27" s="232">
        <v>71.14244884673806</v>
      </c>
      <c r="BM27" s="31">
        <v>13.374666797584554</v>
      </c>
      <c r="BN27" s="66">
        <v>71.25555033342863</v>
      </c>
    </row>
    <row r="28" spans="1:66" ht="12.75">
      <c r="A28" s="5" t="s">
        <v>44</v>
      </c>
      <c r="B28" s="1" t="s">
        <v>13</v>
      </c>
      <c r="C28" s="56" t="e">
        <f>#REF!+#REF!</f>
        <v>#REF!</v>
      </c>
      <c r="D28" s="162" t="e">
        <f>#REF!</f>
        <v>#REF!</v>
      </c>
      <c r="E28" s="24">
        <v>54.61952906057882</v>
      </c>
      <c r="F28" s="162">
        <v>4.794704732455942</v>
      </c>
      <c r="G28" s="50">
        <v>55.23853378405464</v>
      </c>
      <c r="H28" s="166">
        <v>16.33853771995091</v>
      </c>
      <c r="I28" s="23">
        <v>54.85192603512806</v>
      </c>
      <c r="J28" s="150">
        <v>0.19931797964020248</v>
      </c>
      <c r="K28" s="23">
        <v>54.851926035128315</v>
      </c>
      <c r="L28" s="23">
        <v>2.209107607678893</v>
      </c>
      <c r="M28" s="23">
        <v>54.952925564151556</v>
      </c>
      <c r="N28" s="23">
        <v>1.7440323218517575</v>
      </c>
      <c r="O28" s="23">
        <v>55.36610545561135</v>
      </c>
      <c r="P28" s="23">
        <v>2.823671378236179</v>
      </c>
      <c r="Q28" s="23">
        <v>55.366105455611354</v>
      </c>
      <c r="R28" s="23">
        <v>1.1128587196577882</v>
      </c>
      <c r="S28" s="118">
        <v>55.36610545561135</v>
      </c>
      <c r="T28" s="23">
        <v>1.7883252062162462</v>
      </c>
      <c r="U28" s="23">
        <v>55.36610545561135</v>
      </c>
      <c r="V28" s="23">
        <v>2.3696693135001654</v>
      </c>
      <c r="W28" s="23">
        <v>55.36610545561135</v>
      </c>
      <c r="X28" s="23">
        <v>4.152457909170851</v>
      </c>
      <c r="Y28" s="23">
        <v>55.36610545561134</v>
      </c>
      <c r="Z28" s="23">
        <v>3.106038516059796</v>
      </c>
      <c r="AA28" s="23">
        <v>55.26758925373303</v>
      </c>
      <c r="AB28" s="23">
        <v>2.906720536419596</v>
      </c>
      <c r="AC28" s="23">
        <v>55.36610545561135</v>
      </c>
      <c r="AD28" s="23">
        <v>29.094888416923762</v>
      </c>
      <c r="AE28" s="65">
        <v>55.36610545561133</v>
      </c>
      <c r="AF28" s="23">
        <v>4.595386752815742</v>
      </c>
      <c r="AG28" s="23">
        <v>55.36610545561135</v>
      </c>
      <c r="AH28" s="23">
        <v>3.70952906552596</v>
      </c>
      <c r="AI28" s="23">
        <v>55.36610545561135</v>
      </c>
      <c r="AJ28" s="23">
        <v>3.249990390244386</v>
      </c>
      <c r="AK28" s="23">
        <v>55.36610545561135</v>
      </c>
      <c r="AL28" s="23">
        <v>5.165657639008539</v>
      </c>
      <c r="AM28" s="23">
        <v>55.36610545561135</v>
      </c>
      <c r="AN28" s="102">
        <v>6.454185827305701</v>
      </c>
      <c r="AO28" s="23">
        <v>9.517433527819591</v>
      </c>
      <c r="AP28" s="23">
        <v>55.31166336725174</v>
      </c>
      <c r="AQ28" s="23">
        <v>1.0454228032128532</v>
      </c>
      <c r="AR28" s="23">
        <v>55.31166336725175</v>
      </c>
      <c r="AS28" s="37">
        <v>1.6997394374872685</v>
      </c>
      <c r="AT28" s="65">
        <v>55.31166336725175</v>
      </c>
      <c r="AU28" s="23">
        <v>21.299340768773682</v>
      </c>
      <c r="AV28" s="23">
        <v>55.19393824507303</v>
      </c>
      <c r="AW28" s="23">
        <v>11.970151999503173</v>
      </c>
      <c r="AX28" s="23">
        <v>54.65822830823367</v>
      </c>
      <c r="AY28" s="31">
        <v>22.799762226620754</v>
      </c>
      <c r="AZ28" s="23">
        <v>55.285553410816576</v>
      </c>
      <c r="BA28" s="23">
        <v>22.744396121165142</v>
      </c>
      <c r="BB28" s="23">
        <v>55.25849397756352</v>
      </c>
      <c r="BC28" s="88">
        <v>1.1405417723855935</v>
      </c>
      <c r="BD28" s="56">
        <v>55.36610545561134</v>
      </c>
      <c r="BE28" s="23">
        <v>4.562167089542375</v>
      </c>
      <c r="BF28" s="65">
        <v>55.298995024756046</v>
      </c>
      <c r="BG28" s="23">
        <v>14.251235544274358</v>
      </c>
      <c r="BH28" s="23">
        <v>54.79137079690258</v>
      </c>
      <c r="BI28" s="31">
        <v>18.10471648398491</v>
      </c>
      <c r="BJ28" s="23">
        <v>55.230983782748346</v>
      </c>
      <c r="BK28" s="23">
        <v>10.403291215109371</v>
      </c>
      <c r="BL28" s="68">
        <v>55.18987382020887</v>
      </c>
      <c r="BM28" s="23">
        <v>10.375608162381566</v>
      </c>
      <c r="BN28" s="65">
        <v>55.277614077685485</v>
      </c>
    </row>
    <row r="29" spans="1:66" ht="19.5" customHeight="1">
      <c r="A29" s="5" t="s">
        <v>45</v>
      </c>
      <c r="B29" s="1" t="s">
        <v>50</v>
      </c>
      <c r="C29" s="56" t="e">
        <f>#REF!+#REF!</f>
        <v>#REF!</v>
      </c>
      <c r="D29" s="162" t="e">
        <f>#REF!</f>
        <v>#REF!</v>
      </c>
      <c r="E29" s="24">
        <v>12.016296393327343</v>
      </c>
      <c r="F29" s="162">
        <v>1.0548350411403074</v>
      </c>
      <c r="G29" s="50">
        <v>12.15247743249202</v>
      </c>
      <c r="H29" s="166">
        <v>3.5944782983892005</v>
      </c>
      <c r="I29" s="23">
        <v>12.067423727728176</v>
      </c>
      <c r="J29" s="150">
        <v>0.043849955520844475</v>
      </c>
      <c r="K29" s="23">
        <v>12.06742372772821</v>
      </c>
      <c r="L29" s="23">
        <v>0.48600367368935654</v>
      </c>
      <c r="M29" s="23">
        <v>12.089643624113346</v>
      </c>
      <c r="N29" s="23">
        <v>0.38368711080738666</v>
      </c>
      <c r="O29" s="23">
        <v>12.180543200234498</v>
      </c>
      <c r="P29" s="23">
        <v>0.6212077032119594</v>
      </c>
      <c r="Q29" s="23">
        <v>12.180543200234498</v>
      </c>
      <c r="R29" s="23">
        <v>0.24482891832471343</v>
      </c>
      <c r="S29" s="118">
        <v>12.180543200234498</v>
      </c>
      <c r="T29" s="23">
        <v>0.39343154536757424</v>
      </c>
      <c r="U29" s="23">
        <v>12.180543200234498</v>
      </c>
      <c r="V29" s="23">
        <v>0.5213272489700365</v>
      </c>
      <c r="W29" s="23">
        <v>12.180543200234498</v>
      </c>
      <c r="X29" s="23">
        <v>0.9135407400175873</v>
      </c>
      <c r="Y29" s="23">
        <v>12.180543200234498</v>
      </c>
      <c r="Z29" s="23">
        <v>0.6833284735331553</v>
      </c>
      <c r="AA29" s="23">
        <v>12.158869635821269</v>
      </c>
      <c r="AB29" s="23">
        <v>0.6394785180123111</v>
      </c>
      <c r="AC29" s="23">
        <v>12.180543200234498</v>
      </c>
      <c r="AD29" s="23">
        <v>6.400875451723229</v>
      </c>
      <c r="AE29" s="65">
        <v>12.180543200234496</v>
      </c>
      <c r="AF29" s="23">
        <v>1.0109850856194633</v>
      </c>
      <c r="AG29" s="23">
        <v>12.180543200234498</v>
      </c>
      <c r="AH29" s="23">
        <v>0.8160963944157114</v>
      </c>
      <c r="AI29" s="23">
        <v>12.180543200234498</v>
      </c>
      <c r="AJ29" s="23">
        <v>0.714997885853765</v>
      </c>
      <c r="AK29" s="23">
        <v>12.180543200234498</v>
      </c>
      <c r="AL29" s="23">
        <v>1.1364446805818789</v>
      </c>
      <c r="AM29" s="23">
        <v>12.1805432002345</v>
      </c>
      <c r="AN29" s="102">
        <v>1.4199208820072542</v>
      </c>
      <c r="AO29" s="23">
        <v>2.0938353761203103</v>
      </c>
      <c r="AP29" s="23">
        <v>12.168565940795386</v>
      </c>
      <c r="AQ29" s="23">
        <v>0.22999301670682776</v>
      </c>
      <c r="AR29" s="23">
        <v>12.168565940795387</v>
      </c>
      <c r="AS29" s="37">
        <v>0.3739426762471992</v>
      </c>
      <c r="AT29" s="65">
        <v>12.16856594079539</v>
      </c>
      <c r="AU29" s="23">
        <v>4.685854969130211</v>
      </c>
      <c r="AV29" s="23">
        <v>12.14266641391607</v>
      </c>
      <c r="AW29" s="23">
        <v>2.6334334398906982</v>
      </c>
      <c r="AX29" s="23">
        <v>12.024810227811408</v>
      </c>
      <c r="AY29" s="31">
        <v>5.015947689856566</v>
      </c>
      <c r="AZ29" s="23">
        <v>12.162821750379647</v>
      </c>
      <c r="BA29" s="23">
        <v>5.003767146656331</v>
      </c>
      <c r="BB29" s="23">
        <v>12.156868675063974</v>
      </c>
      <c r="BC29" s="88">
        <v>0.25091918992483064</v>
      </c>
      <c r="BD29" s="56">
        <v>12.180543200234498</v>
      </c>
      <c r="BE29" s="23">
        <v>1.0036767596993226</v>
      </c>
      <c r="BF29" s="65">
        <v>12.165778905446333</v>
      </c>
      <c r="BG29" s="23">
        <v>3.1352718197403595</v>
      </c>
      <c r="BH29" s="23">
        <v>12.05410157531857</v>
      </c>
      <c r="BI29" s="31">
        <v>3.9830376264766807</v>
      </c>
      <c r="BJ29" s="23">
        <v>12.150816432204639</v>
      </c>
      <c r="BK29" s="23">
        <v>2.2887240673240616</v>
      </c>
      <c r="BL29" s="68">
        <v>12.14177224044595</v>
      </c>
      <c r="BM29" s="23">
        <v>2.282633795723945</v>
      </c>
      <c r="BN29" s="65">
        <v>12.161075097090812</v>
      </c>
    </row>
    <row r="30" spans="1:66" ht="12.75">
      <c r="A30" s="5" t="s">
        <v>46</v>
      </c>
      <c r="B30" s="1" t="s">
        <v>16</v>
      </c>
      <c r="C30" s="56" t="e">
        <f>#REF!+#REF!</f>
        <v>#REF!</v>
      </c>
      <c r="D30" s="162" t="e">
        <f>#REF!</f>
        <v>#REF!</v>
      </c>
      <c r="E30" s="24">
        <v>3.7714210798284635</v>
      </c>
      <c r="F30" s="162">
        <v>0.3310693228328982</v>
      </c>
      <c r="G30" s="50">
        <v>3.814162705448136</v>
      </c>
      <c r="H30" s="166">
        <v>1.1281588587527513</v>
      </c>
      <c r="I30" s="23">
        <v>3.787467846685997</v>
      </c>
      <c r="J30" s="150">
        <v>0.013762697023076642</v>
      </c>
      <c r="K30" s="23">
        <v>3.787467846685995</v>
      </c>
      <c r="L30" s="23">
        <v>0.15253655867243232</v>
      </c>
      <c r="M30" s="23">
        <v>3.7944417580207044</v>
      </c>
      <c r="N30" s="23">
        <v>0.12042359895192024</v>
      </c>
      <c r="O30" s="23">
        <v>3.822971395299055</v>
      </c>
      <c r="P30" s="23">
        <v>0.1949715411602518</v>
      </c>
      <c r="Q30" s="23">
        <v>3.822971395299055</v>
      </c>
      <c r="R30" s="23">
        <v>0.07684172504551101</v>
      </c>
      <c r="S30" s="118">
        <v>3.8229713952990547</v>
      </c>
      <c r="T30" s="23">
        <v>0.12348197606815947</v>
      </c>
      <c r="U30" s="23">
        <v>3.822971395299055</v>
      </c>
      <c r="V30" s="23">
        <v>0.16362317571879956</v>
      </c>
      <c r="W30" s="23">
        <v>3.822971395299055</v>
      </c>
      <c r="X30" s="23">
        <v>0.28672285464742914</v>
      </c>
      <c r="Y30" s="23">
        <v>3.822971395299055</v>
      </c>
      <c r="Z30" s="23">
        <v>0.214468695276277</v>
      </c>
      <c r="AA30" s="23">
        <v>3.816168955093896</v>
      </c>
      <c r="AB30" s="23">
        <v>0.2007059982532004</v>
      </c>
      <c r="AC30" s="23">
        <v>3.822971395299055</v>
      </c>
      <c r="AD30" s="23">
        <v>2.0089714682296536</v>
      </c>
      <c r="AE30" s="65">
        <v>3.8229713952990543</v>
      </c>
      <c r="AF30" s="23">
        <v>0.3173066258098216</v>
      </c>
      <c r="AG30" s="23">
        <v>3.822971395299055</v>
      </c>
      <c r="AH30" s="23">
        <v>0.2561390834850367</v>
      </c>
      <c r="AI30" s="23">
        <v>3.8229713952990556</v>
      </c>
      <c r="AJ30" s="23">
        <v>0.22440842090405455</v>
      </c>
      <c r="AK30" s="23">
        <v>3.822971395299055</v>
      </c>
      <c r="AL30" s="23">
        <v>0.3566832311814019</v>
      </c>
      <c r="AM30" s="23">
        <v>3.822971395299055</v>
      </c>
      <c r="AN30" s="102">
        <v>10.45274397824131</v>
      </c>
      <c r="AO30" s="23">
        <v>0.6571687828519077</v>
      </c>
      <c r="AP30" s="23">
        <v>3.8192122263131503</v>
      </c>
      <c r="AQ30" s="23">
        <v>0.07218534588603676</v>
      </c>
      <c r="AR30" s="23">
        <v>3.8192122263131507</v>
      </c>
      <c r="AS30" s="37">
        <v>0.11736522183568099</v>
      </c>
      <c r="AT30" s="65">
        <v>3.8192122263131494</v>
      </c>
      <c r="AU30" s="23">
        <v>1.4706970957715464</v>
      </c>
      <c r="AV30" s="23">
        <v>3.8110834303486563</v>
      </c>
      <c r="AW30" s="23">
        <v>0.8265264156636557</v>
      </c>
      <c r="AX30" s="23">
        <v>3.7740932222084735</v>
      </c>
      <c r="AY30" s="31">
        <v>1.574299620584151</v>
      </c>
      <c r="AZ30" s="23">
        <v>3.8174093612612783</v>
      </c>
      <c r="BA30" s="23">
        <v>1.570476649188852</v>
      </c>
      <c r="BB30" s="23">
        <v>3.815540935832974</v>
      </c>
      <c r="BC30" s="88">
        <v>0.07875321074316054</v>
      </c>
      <c r="BD30" s="56">
        <v>3.8229713952990556</v>
      </c>
      <c r="BE30" s="23">
        <v>0.3150128429726422</v>
      </c>
      <c r="BF30" s="65">
        <v>3.818337490577481</v>
      </c>
      <c r="BG30" s="23">
        <v>0.9840328371499768</v>
      </c>
      <c r="BH30" s="23">
        <v>3.783286571126401</v>
      </c>
      <c r="BI30" s="31">
        <v>1.250111646262791</v>
      </c>
      <c r="BJ30" s="23">
        <v>3.813641385792529</v>
      </c>
      <c r="BK30" s="23">
        <v>0.7183363251766924</v>
      </c>
      <c r="BL30" s="68">
        <v>3.810802786083249</v>
      </c>
      <c r="BM30" s="23">
        <v>0.716424839479043</v>
      </c>
      <c r="BN30" s="65">
        <v>3.8168611586523338</v>
      </c>
    </row>
    <row r="31" spans="1:66" ht="12.75">
      <c r="A31" s="39">
        <v>3</v>
      </c>
      <c r="B31" s="1" t="s">
        <v>17</v>
      </c>
      <c r="C31" s="56" t="e">
        <f>#REF!+#REF!</f>
        <v>#REF!</v>
      </c>
      <c r="D31" s="162" t="e">
        <f>#REF!</f>
        <v>#REF!</v>
      </c>
      <c r="E31" s="24">
        <v>0</v>
      </c>
      <c r="F31" s="162">
        <v>0</v>
      </c>
      <c r="G31" s="50">
        <v>0</v>
      </c>
      <c r="H31" s="166">
        <v>0</v>
      </c>
      <c r="I31" s="23">
        <v>0</v>
      </c>
      <c r="J31" s="150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118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65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103"/>
      <c r="AO31" s="23">
        <v>0</v>
      </c>
      <c r="AP31" s="23">
        <v>0</v>
      </c>
      <c r="AQ31" s="23">
        <v>0</v>
      </c>
      <c r="AR31" s="23">
        <v>0</v>
      </c>
      <c r="AS31" s="37">
        <v>0</v>
      </c>
      <c r="AT31" s="65">
        <v>0</v>
      </c>
      <c r="AU31" s="23">
        <v>0</v>
      </c>
      <c r="AV31" s="23">
        <v>0</v>
      </c>
      <c r="AW31" s="23">
        <v>0</v>
      </c>
      <c r="AX31" s="23">
        <v>0</v>
      </c>
      <c r="AY31" s="31">
        <v>0</v>
      </c>
      <c r="AZ31" s="23">
        <v>0</v>
      </c>
      <c r="BA31" s="23">
        <v>0</v>
      </c>
      <c r="BB31" s="23">
        <v>0</v>
      </c>
      <c r="BC31" s="88">
        <v>0</v>
      </c>
      <c r="BD31" s="56">
        <v>0</v>
      </c>
      <c r="BE31" s="23">
        <v>0</v>
      </c>
      <c r="BF31" s="65">
        <v>0</v>
      </c>
      <c r="BG31" s="23">
        <v>0</v>
      </c>
      <c r="BH31" s="23">
        <v>0</v>
      </c>
      <c r="BI31" s="31">
        <v>0</v>
      </c>
      <c r="BJ31" s="23">
        <v>0</v>
      </c>
      <c r="BK31" s="23">
        <v>0</v>
      </c>
      <c r="BL31" s="68">
        <v>0</v>
      </c>
      <c r="BM31" s="23">
        <v>0</v>
      </c>
      <c r="BN31" s="65">
        <v>0</v>
      </c>
    </row>
    <row r="32" spans="1:66" ht="12.75">
      <c r="A32" s="39">
        <v>4</v>
      </c>
      <c r="B32" s="1" t="s">
        <v>18</v>
      </c>
      <c r="C32" s="56" t="e">
        <f>#REF!+#REF!</f>
        <v>#REF!</v>
      </c>
      <c r="D32" s="162" t="e">
        <f>#REF!</f>
        <v>#REF!</v>
      </c>
      <c r="E32" s="24">
        <v>0</v>
      </c>
      <c r="F32" s="162">
        <v>0</v>
      </c>
      <c r="G32" s="50">
        <v>0</v>
      </c>
      <c r="H32" s="166">
        <v>0</v>
      </c>
      <c r="I32" s="23">
        <v>0</v>
      </c>
      <c r="J32" s="150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118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65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103"/>
      <c r="AO32" s="23">
        <v>0</v>
      </c>
      <c r="AP32" s="23">
        <v>0</v>
      </c>
      <c r="AQ32" s="23">
        <v>0</v>
      </c>
      <c r="AR32" s="23">
        <v>0</v>
      </c>
      <c r="AS32" s="37">
        <v>0</v>
      </c>
      <c r="AT32" s="65">
        <v>0</v>
      </c>
      <c r="AU32" s="23">
        <v>0</v>
      </c>
      <c r="AV32" s="23">
        <v>0</v>
      </c>
      <c r="AW32" s="23">
        <v>0</v>
      </c>
      <c r="AX32" s="23">
        <v>0</v>
      </c>
      <c r="AY32" s="31">
        <v>0</v>
      </c>
      <c r="AZ32" s="23">
        <v>0</v>
      </c>
      <c r="BA32" s="23">
        <v>0</v>
      </c>
      <c r="BB32" s="23">
        <v>0</v>
      </c>
      <c r="BC32" s="88">
        <v>0</v>
      </c>
      <c r="BD32" s="56">
        <v>0</v>
      </c>
      <c r="BE32" s="23">
        <v>0</v>
      </c>
      <c r="BF32" s="65">
        <v>0</v>
      </c>
      <c r="BG32" s="23">
        <v>0</v>
      </c>
      <c r="BH32" s="23">
        <v>0</v>
      </c>
      <c r="BI32" s="31">
        <v>0</v>
      </c>
      <c r="BJ32" s="23">
        <v>0</v>
      </c>
      <c r="BK32" s="23">
        <v>0</v>
      </c>
      <c r="BL32" s="68">
        <v>0</v>
      </c>
      <c r="BM32" s="23">
        <v>0</v>
      </c>
      <c r="BN32" s="65">
        <v>0</v>
      </c>
    </row>
    <row r="33" spans="1:66" ht="12.75">
      <c r="A33" s="29">
        <v>5</v>
      </c>
      <c r="B33" s="28" t="s">
        <v>19</v>
      </c>
      <c r="C33" s="31" t="e">
        <f>C9+C27+C31+C32</f>
        <v>#REF!</v>
      </c>
      <c r="D33" s="162" t="e">
        <f>#REF!</f>
        <v>#REF!</v>
      </c>
      <c r="E33" s="58">
        <v>1875.415071852694</v>
      </c>
      <c r="F33" s="162">
        <v>245.41214396275686</v>
      </c>
      <c r="G33" s="61">
        <v>2827.3288474971987</v>
      </c>
      <c r="H33" s="166">
        <v>528.0582181393476</v>
      </c>
      <c r="I33" s="31">
        <v>1772.8031002585979</v>
      </c>
      <c r="J33" s="150">
        <v>10.3141926406985</v>
      </c>
      <c r="K33" s="31">
        <v>2838.4460491769223</v>
      </c>
      <c r="L33" s="23">
        <v>74.49517502093715</v>
      </c>
      <c r="M33" s="31">
        <v>1853.1138064909737</v>
      </c>
      <c r="N33" s="31">
        <v>59.8911481001223</v>
      </c>
      <c r="O33" s="31">
        <v>1901.3062888927714</v>
      </c>
      <c r="P33" s="31">
        <v>94.11125307561906</v>
      </c>
      <c r="Q33" s="31">
        <v>1845.3186877572366</v>
      </c>
      <c r="R33" s="31">
        <v>40.26837157124575</v>
      </c>
      <c r="S33" s="231">
        <v>2003.4015707087435</v>
      </c>
      <c r="T33" s="31">
        <v>61.987592278591876</v>
      </c>
      <c r="U33" s="31">
        <v>1919.1205039811728</v>
      </c>
      <c r="V33" s="31">
        <v>79.4592857304032</v>
      </c>
      <c r="W33" s="31">
        <v>1856.5253675327851</v>
      </c>
      <c r="X33" s="31">
        <v>134.3736794874716</v>
      </c>
      <c r="Y33" s="31">
        <v>1791.6490598329547</v>
      </c>
      <c r="Z33" s="31">
        <v>101.95500022641747</v>
      </c>
      <c r="AA33" s="31">
        <v>1814.1459115020903</v>
      </c>
      <c r="AB33" s="31">
        <v>94.92914088473893</v>
      </c>
      <c r="AC33" s="31">
        <v>1808.1741120902652</v>
      </c>
      <c r="AD33" s="31">
        <v>945.8660881952774</v>
      </c>
      <c r="AE33" s="66">
        <v>1799.9354675457225</v>
      </c>
      <c r="AF33" s="31">
        <v>149.39831644303044</v>
      </c>
      <c r="AG33" s="31">
        <v>1799.9797161810895</v>
      </c>
      <c r="AH33" s="31">
        <v>120.09969313436594</v>
      </c>
      <c r="AI33" s="31">
        <v>1792.5327333487453</v>
      </c>
      <c r="AJ33" s="31">
        <v>106.2242379724184</v>
      </c>
      <c r="AK33" s="31">
        <v>1809.6122312166676</v>
      </c>
      <c r="AL33" s="31">
        <v>167.13653311813502</v>
      </c>
      <c r="AM33" s="31">
        <v>1791.388350676688</v>
      </c>
      <c r="AN33" s="57">
        <v>444.329248447575</v>
      </c>
      <c r="AO33" s="31">
        <v>316.92925797260574</v>
      </c>
      <c r="AP33" s="31">
        <v>1841.870959957173</v>
      </c>
      <c r="AQ33" s="31">
        <v>54.4391311907777</v>
      </c>
      <c r="AR33" s="31">
        <v>2880.288137178573</v>
      </c>
      <c r="AS33" s="99">
        <v>88.10635709262198</v>
      </c>
      <c r="AT33" s="66">
        <v>2867.0918945236763</v>
      </c>
      <c r="AU33" s="31">
        <v>1100.3310248366593</v>
      </c>
      <c r="AV33" s="31">
        <v>2851.3371983328825</v>
      </c>
      <c r="AW33" s="31">
        <v>625.8979654371079</v>
      </c>
      <c r="AX33" s="31">
        <v>2857.9815773383925</v>
      </c>
      <c r="AY33" s="31">
        <v>1190.8570904955382</v>
      </c>
      <c r="AZ33" s="31">
        <v>2887.6263106099373</v>
      </c>
      <c r="BA33" s="31">
        <v>1144.788886446312</v>
      </c>
      <c r="BB33" s="31">
        <v>2781.31410701242</v>
      </c>
      <c r="BC33" s="87">
        <v>57.42588292218119</v>
      </c>
      <c r="BD33" s="57">
        <v>2787.664219523359</v>
      </c>
      <c r="BE33" s="31">
        <v>236.53555997256564</v>
      </c>
      <c r="BF33" s="66">
        <v>2867.097696637159</v>
      </c>
      <c r="BG33" s="31">
        <v>746.0696961784778</v>
      </c>
      <c r="BH33" s="31">
        <v>2868.395602377847</v>
      </c>
      <c r="BI33" s="31">
        <v>1014.5914458121656</v>
      </c>
      <c r="BJ33" s="31">
        <v>3095.153892044434</v>
      </c>
      <c r="BK33" s="31">
        <v>528.5694961601649</v>
      </c>
      <c r="BL33" s="232">
        <v>2804.082207746233</v>
      </c>
      <c r="BM33" s="31">
        <v>530.1305646475927</v>
      </c>
      <c r="BN33" s="66">
        <v>2824.3503710580326</v>
      </c>
    </row>
    <row r="34" spans="1:66" ht="18" customHeight="1">
      <c r="A34" s="39">
        <v>6</v>
      </c>
      <c r="B34" s="1" t="s">
        <v>20</v>
      </c>
      <c r="C34" s="2"/>
      <c r="D34" s="2"/>
      <c r="E34" s="24">
        <v>0</v>
      </c>
      <c r="F34" s="162">
        <v>0</v>
      </c>
      <c r="G34" s="50">
        <v>0</v>
      </c>
      <c r="H34" s="166">
        <v>0</v>
      </c>
      <c r="I34" s="23">
        <v>0</v>
      </c>
      <c r="J34" s="150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118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65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103"/>
      <c r="AO34" s="23">
        <v>0</v>
      </c>
      <c r="AP34" s="23">
        <v>0</v>
      </c>
      <c r="AQ34" s="23">
        <v>0</v>
      </c>
      <c r="AR34" s="23">
        <v>0</v>
      </c>
      <c r="AS34" s="37">
        <v>0</v>
      </c>
      <c r="AT34" s="65">
        <v>0</v>
      </c>
      <c r="AU34" s="23">
        <v>0</v>
      </c>
      <c r="AV34" s="23">
        <v>0</v>
      </c>
      <c r="AW34" s="31">
        <v>0</v>
      </c>
      <c r="AX34" s="23">
        <v>0</v>
      </c>
      <c r="AY34" s="31">
        <v>0</v>
      </c>
      <c r="AZ34" s="23">
        <v>0</v>
      </c>
      <c r="BA34" s="23">
        <v>0</v>
      </c>
      <c r="BB34" s="23">
        <v>0</v>
      </c>
      <c r="BC34" s="88">
        <v>0</v>
      </c>
      <c r="BD34" s="56">
        <v>0</v>
      </c>
      <c r="BE34" s="23">
        <v>0</v>
      </c>
      <c r="BF34" s="65">
        <v>0</v>
      </c>
      <c r="BG34" s="23">
        <v>0</v>
      </c>
      <c r="BH34" s="23">
        <v>0</v>
      </c>
      <c r="BI34" s="31">
        <v>0</v>
      </c>
      <c r="BJ34" s="23">
        <v>0</v>
      </c>
      <c r="BK34" s="23">
        <v>0</v>
      </c>
      <c r="BL34" s="68">
        <v>0</v>
      </c>
      <c r="BM34" s="23">
        <v>0</v>
      </c>
      <c r="BN34" s="65">
        <v>0</v>
      </c>
    </row>
    <row r="35" spans="1:66" ht="18" customHeight="1">
      <c r="A35" s="39">
        <v>7</v>
      </c>
      <c r="B35" s="1" t="s">
        <v>21</v>
      </c>
      <c r="C35" s="57" t="e">
        <f>#REF!+#REF!</f>
        <v>#REF!</v>
      </c>
      <c r="D35" s="162" t="e">
        <f>#REF!</f>
        <v>#REF!</v>
      </c>
      <c r="E35" s="47">
        <v>75.01660287410776</v>
      </c>
      <c r="F35" s="162">
        <v>9.816485758510275</v>
      </c>
      <c r="G35" s="61">
        <v>113.09315389988797</v>
      </c>
      <c r="H35" s="233">
        <v>21.122328725573905</v>
      </c>
      <c r="I35" s="60">
        <v>70.91212401034392</v>
      </c>
      <c r="J35" s="234">
        <v>0.41256770562794004</v>
      </c>
      <c r="K35" s="60">
        <v>113.53784196707689</v>
      </c>
      <c r="L35" s="60">
        <v>2.979807000837486</v>
      </c>
      <c r="M35" s="60">
        <v>74.12455225963896</v>
      </c>
      <c r="N35" s="60">
        <v>2.395645924004892</v>
      </c>
      <c r="O35" s="60">
        <v>76.05225155571087</v>
      </c>
      <c r="P35" s="60">
        <v>3.7644501230247625</v>
      </c>
      <c r="Q35" s="60">
        <v>73.81274751028946</v>
      </c>
      <c r="R35" s="60">
        <v>1.6107348628498301</v>
      </c>
      <c r="S35" s="161">
        <v>80.13606282834976</v>
      </c>
      <c r="T35" s="60">
        <v>2.479503691143675</v>
      </c>
      <c r="U35" s="60">
        <v>76.76482015924691</v>
      </c>
      <c r="V35" s="60">
        <v>3.178371429216128</v>
      </c>
      <c r="W35" s="60">
        <v>74.2610147013114</v>
      </c>
      <c r="X35" s="60">
        <v>5.374947179498864</v>
      </c>
      <c r="Y35" s="60">
        <v>71.6659623933182</v>
      </c>
      <c r="Z35" s="60">
        <v>4.078200009056699</v>
      </c>
      <c r="AA35" s="60">
        <v>72.56583646008362</v>
      </c>
      <c r="AB35" s="60">
        <v>3.797165635389557</v>
      </c>
      <c r="AC35" s="60">
        <v>72.32696448361062</v>
      </c>
      <c r="AD35" s="60">
        <v>37.834643527811096</v>
      </c>
      <c r="AE35" s="61">
        <v>71.9974187018289</v>
      </c>
      <c r="AF35" s="60">
        <v>5.975932657721217</v>
      </c>
      <c r="AG35" s="60">
        <v>71.99918864724359</v>
      </c>
      <c r="AH35" s="60">
        <v>4.803987725374638</v>
      </c>
      <c r="AI35" s="60">
        <v>71.70130933394982</v>
      </c>
      <c r="AJ35" s="60">
        <v>4.248969518896736</v>
      </c>
      <c r="AK35" s="60">
        <v>72.38448924866671</v>
      </c>
      <c r="AL35" s="60">
        <v>6.685461324725401</v>
      </c>
      <c r="AM35" s="60">
        <v>71.65553402706753</v>
      </c>
      <c r="AN35" s="60">
        <v>4.443292484475751</v>
      </c>
      <c r="AO35" s="60">
        <v>12.67717031890423</v>
      </c>
      <c r="AP35" s="60">
        <v>73.67483839828692</v>
      </c>
      <c r="AQ35" s="60">
        <v>2.177565247631108</v>
      </c>
      <c r="AR35" s="60">
        <v>115.21152548714292</v>
      </c>
      <c r="AS35" s="100">
        <v>3.524254283704879</v>
      </c>
      <c r="AT35" s="61">
        <v>114.68367578094706</v>
      </c>
      <c r="AU35" s="60">
        <v>44.01324099346637</v>
      </c>
      <c r="AV35" s="60">
        <v>114.0534879333153</v>
      </c>
      <c r="AW35" s="60">
        <v>25.035918617484317</v>
      </c>
      <c r="AX35" s="60">
        <v>114.3192630935357</v>
      </c>
      <c r="AY35" s="60">
        <v>47.634283619821524</v>
      </c>
      <c r="AZ35" s="60">
        <v>115.5050524243975</v>
      </c>
      <c r="BA35" s="60">
        <v>45.79155545785248</v>
      </c>
      <c r="BB35" s="60">
        <v>111.2525642804968</v>
      </c>
      <c r="BC35" s="83">
        <v>2.2970353168872477</v>
      </c>
      <c r="BD35" s="69">
        <v>111.50656878093437</v>
      </c>
      <c r="BE35" s="60">
        <v>9.461422398902625</v>
      </c>
      <c r="BF35" s="61">
        <v>114.68390786548635</v>
      </c>
      <c r="BG35" s="60">
        <v>29.84278784713911</v>
      </c>
      <c r="BH35" s="60">
        <v>114.73582409511386</v>
      </c>
      <c r="BI35" s="60">
        <v>40.58365783248662</v>
      </c>
      <c r="BJ35" s="60">
        <v>123.80615568177737</v>
      </c>
      <c r="BK35" s="60">
        <v>21.142779846406597</v>
      </c>
      <c r="BL35" s="148">
        <v>112.16328830984932</v>
      </c>
      <c r="BM35" s="60">
        <v>21.20522258590371</v>
      </c>
      <c r="BN35" s="61">
        <v>112.97401484232131</v>
      </c>
    </row>
    <row r="36" spans="1:66" ht="12.75">
      <c r="A36" s="5" t="s">
        <v>56</v>
      </c>
      <c r="B36" s="1" t="s">
        <v>22</v>
      </c>
      <c r="C36" s="56" t="e">
        <f>#REF!+#REF!</f>
        <v>#REF!</v>
      </c>
      <c r="D36" s="162" t="e">
        <f>#REF!</f>
        <v>#REF!</v>
      </c>
      <c r="E36" s="24">
        <v>13.502988517339396</v>
      </c>
      <c r="F36" s="162">
        <v>1.7669674365318495</v>
      </c>
      <c r="G36" s="50">
        <v>20.356767701979834</v>
      </c>
      <c r="H36" s="166">
        <v>3.8020191706033026</v>
      </c>
      <c r="I36" s="23">
        <v>12.764182321861904</v>
      </c>
      <c r="J36" s="150">
        <v>0.07426218701302921</v>
      </c>
      <c r="K36" s="23">
        <v>20.43681155407384</v>
      </c>
      <c r="L36" s="23">
        <v>0.5363652601507475</v>
      </c>
      <c r="M36" s="23">
        <v>13.342419406735011</v>
      </c>
      <c r="N36" s="23">
        <v>0.43121626632088056</v>
      </c>
      <c r="O36" s="23">
        <v>13.689405280027954</v>
      </c>
      <c r="P36" s="23">
        <v>0.6776010221444572</v>
      </c>
      <c r="Q36" s="23">
        <v>13.286294551852102</v>
      </c>
      <c r="R36" s="23">
        <v>0.2899322753129694</v>
      </c>
      <c r="S36" s="118">
        <v>14.424491309102955</v>
      </c>
      <c r="T36" s="23">
        <v>0.4463106644058615</v>
      </c>
      <c r="U36" s="23">
        <v>13.817667628664443</v>
      </c>
      <c r="V36" s="23">
        <v>0.572106857258903</v>
      </c>
      <c r="W36" s="23">
        <v>13.366982646236051</v>
      </c>
      <c r="X36" s="23">
        <v>0.9674904923097956</v>
      </c>
      <c r="Y36" s="23">
        <v>12.899873230797274</v>
      </c>
      <c r="Z36" s="23">
        <v>0.7340760016302058</v>
      </c>
      <c r="AA36" s="23">
        <v>13.06185056281505</v>
      </c>
      <c r="AB36" s="23">
        <v>0.6834898143701202</v>
      </c>
      <c r="AC36" s="23">
        <v>13.018853607049909</v>
      </c>
      <c r="AD36" s="23">
        <v>6.810235835005997</v>
      </c>
      <c r="AE36" s="65">
        <v>12.959535366329202</v>
      </c>
      <c r="AF36" s="23">
        <v>1.075667878389819</v>
      </c>
      <c r="AG36" s="23">
        <v>12.959853956503844</v>
      </c>
      <c r="AH36" s="23">
        <v>0.8647177905674348</v>
      </c>
      <c r="AI36" s="23">
        <v>12.906235680110967</v>
      </c>
      <c r="AJ36" s="23">
        <v>0.7648145134014125</v>
      </c>
      <c r="AK36" s="23">
        <v>13.029208064760008</v>
      </c>
      <c r="AL36" s="23">
        <v>1.2033830384505722</v>
      </c>
      <c r="AM36" s="23">
        <v>12.897996124872154</v>
      </c>
      <c r="AN36" s="101">
        <v>0.6417493593968643</v>
      </c>
      <c r="AO36" s="23">
        <v>2.2818906574027613</v>
      </c>
      <c r="AP36" s="23">
        <v>13.261470911691646</v>
      </c>
      <c r="AQ36" s="23">
        <v>0.39196174457359945</v>
      </c>
      <c r="AR36" s="23">
        <v>20.738074587685727</v>
      </c>
      <c r="AS36" s="37">
        <v>0.6343657710668782</v>
      </c>
      <c r="AT36" s="65">
        <v>20.643061640570465</v>
      </c>
      <c r="AU36" s="23">
        <v>7.922383378823946</v>
      </c>
      <c r="AV36" s="23">
        <v>20.52962782799675</v>
      </c>
      <c r="AW36" s="31">
        <v>4.506465351147177</v>
      </c>
      <c r="AX36" s="23">
        <v>20.577467356836422</v>
      </c>
      <c r="AY36" s="31">
        <v>8.574171051567873</v>
      </c>
      <c r="AZ36" s="23">
        <v>20.790909436391548</v>
      </c>
      <c r="BA36" s="23">
        <v>8.242479982413446</v>
      </c>
      <c r="BB36" s="23">
        <v>20.025461570489423</v>
      </c>
      <c r="BC36" s="88">
        <v>0.4134663570397046</v>
      </c>
      <c r="BD36" s="56">
        <v>20.071182380568185</v>
      </c>
      <c r="BE36" s="23">
        <v>1.7030560318024726</v>
      </c>
      <c r="BF36" s="65">
        <v>20.643103415787543</v>
      </c>
      <c r="BG36" s="23">
        <v>5.37170181248504</v>
      </c>
      <c r="BH36" s="23">
        <v>20.652448337120497</v>
      </c>
      <c r="BI36" s="31">
        <v>7.305058409847592</v>
      </c>
      <c r="BJ36" s="23">
        <v>22.28510802271993</v>
      </c>
      <c r="BK36" s="23">
        <v>3.8057003723531873</v>
      </c>
      <c r="BL36" s="68">
        <v>20.18939189577288</v>
      </c>
      <c r="BM36" s="23">
        <v>3.8169400654626675</v>
      </c>
      <c r="BN36" s="65">
        <v>20.33532267161784</v>
      </c>
    </row>
    <row r="37" spans="1:66" ht="12.75">
      <c r="A37" s="5" t="s">
        <v>57</v>
      </c>
      <c r="B37" s="1" t="s">
        <v>23</v>
      </c>
      <c r="C37" s="56" t="e">
        <f>#REF!+#REF!</f>
        <v>#REF!</v>
      </c>
      <c r="D37" s="162" t="e">
        <f>#REF!</f>
        <v>#REF!</v>
      </c>
      <c r="E37" s="24">
        <v>0</v>
      </c>
      <c r="F37" s="162">
        <v>0</v>
      </c>
      <c r="G37" s="50">
        <v>0</v>
      </c>
      <c r="H37" s="166">
        <v>0</v>
      </c>
      <c r="I37" s="23">
        <v>0</v>
      </c>
      <c r="J37" s="150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118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65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101">
        <v>0</v>
      </c>
      <c r="AO37" s="23">
        <v>0</v>
      </c>
      <c r="AP37" s="23">
        <v>0</v>
      </c>
      <c r="AQ37" s="23">
        <v>0</v>
      </c>
      <c r="AR37" s="23">
        <v>0</v>
      </c>
      <c r="AS37" s="37">
        <v>0</v>
      </c>
      <c r="AT37" s="65">
        <v>0</v>
      </c>
      <c r="AU37" s="23">
        <v>0</v>
      </c>
      <c r="AV37" s="23">
        <v>0</v>
      </c>
      <c r="AW37" s="31">
        <v>0</v>
      </c>
      <c r="AX37" s="23">
        <v>0</v>
      </c>
      <c r="AY37" s="31">
        <v>0</v>
      </c>
      <c r="AZ37" s="23">
        <v>0</v>
      </c>
      <c r="BA37" s="23">
        <v>0</v>
      </c>
      <c r="BB37" s="23">
        <v>0</v>
      </c>
      <c r="BC37" s="88">
        <v>0</v>
      </c>
      <c r="BD37" s="56">
        <v>0</v>
      </c>
      <c r="BE37" s="23">
        <v>0</v>
      </c>
      <c r="BF37" s="65">
        <v>0</v>
      </c>
      <c r="BG37" s="23">
        <v>0</v>
      </c>
      <c r="BH37" s="23">
        <v>0</v>
      </c>
      <c r="BI37" s="31">
        <v>0</v>
      </c>
      <c r="BJ37" s="23">
        <v>0</v>
      </c>
      <c r="BK37" s="23">
        <v>0</v>
      </c>
      <c r="BL37" s="68">
        <v>0</v>
      </c>
      <c r="BM37" s="23">
        <v>0</v>
      </c>
      <c r="BN37" s="65">
        <v>0</v>
      </c>
    </row>
    <row r="38" spans="1:66" ht="12.75">
      <c r="A38" s="5" t="s">
        <v>58</v>
      </c>
      <c r="B38" s="1" t="s">
        <v>24</v>
      </c>
      <c r="C38" s="56" t="e">
        <f>#REF!+#REF!</f>
        <v>#REF!</v>
      </c>
      <c r="D38" s="162" t="e">
        <f>#REF!</f>
        <v>#REF!</v>
      </c>
      <c r="E38" s="24">
        <v>0</v>
      </c>
      <c r="F38" s="162">
        <v>0</v>
      </c>
      <c r="G38" s="50">
        <v>0</v>
      </c>
      <c r="H38" s="166">
        <v>0</v>
      </c>
      <c r="I38" s="23">
        <v>0</v>
      </c>
      <c r="J38" s="150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118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65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101">
        <v>0</v>
      </c>
      <c r="AO38" s="23">
        <v>0</v>
      </c>
      <c r="AP38" s="23">
        <v>0</v>
      </c>
      <c r="AQ38" s="23">
        <v>0</v>
      </c>
      <c r="AR38" s="23">
        <v>0</v>
      </c>
      <c r="AS38" s="37">
        <v>0</v>
      </c>
      <c r="AT38" s="65">
        <v>0</v>
      </c>
      <c r="AU38" s="23">
        <v>0</v>
      </c>
      <c r="AV38" s="23">
        <v>0</v>
      </c>
      <c r="AW38" s="31">
        <v>0</v>
      </c>
      <c r="AX38" s="23">
        <v>0</v>
      </c>
      <c r="AY38" s="31">
        <v>0</v>
      </c>
      <c r="AZ38" s="23">
        <v>0</v>
      </c>
      <c r="BA38" s="23">
        <v>0</v>
      </c>
      <c r="BB38" s="23">
        <v>0</v>
      </c>
      <c r="BC38" s="88">
        <v>0</v>
      </c>
      <c r="BD38" s="56">
        <v>0</v>
      </c>
      <c r="BE38" s="23">
        <v>0</v>
      </c>
      <c r="BF38" s="65">
        <v>0</v>
      </c>
      <c r="BG38" s="23">
        <v>0</v>
      </c>
      <c r="BH38" s="23">
        <v>0</v>
      </c>
      <c r="BI38" s="31">
        <v>0</v>
      </c>
      <c r="BJ38" s="23">
        <v>0</v>
      </c>
      <c r="BK38" s="23">
        <v>0</v>
      </c>
      <c r="BL38" s="68">
        <v>0</v>
      </c>
      <c r="BM38" s="23">
        <v>0</v>
      </c>
      <c r="BN38" s="65">
        <v>0</v>
      </c>
    </row>
    <row r="39" spans="1:66" ht="16.5" customHeight="1">
      <c r="A39" s="5" t="s">
        <v>59</v>
      </c>
      <c r="B39" s="1" t="s">
        <v>51</v>
      </c>
      <c r="C39" s="56" t="e">
        <f>#REF!+#REF!</f>
        <v>#REF!</v>
      </c>
      <c r="D39" s="162" t="e">
        <f>#REF!</f>
        <v>#REF!</v>
      </c>
      <c r="E39" s="24">
        <v>0</v>
      </c>
      <c r="F39" s="162">
        <v>0</v>
      </c>
      <c r="G39" s="50">
        <v>0</v>
      </c>
      <c r="H39" s="166">
        <v>0</v>
      </c>
      <c r="I39" s="23">
        <v>0</v>
      </c>
      <c r="J39" s="150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118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65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101">
        <v>0</v>
      </c>
      <c r="AO39" s="23">
        <v>0</v>
      </c>
      <c r="AP39" s="23">
        <v>0</v>
      </c>
      <c r="AQ39" s="23">
        <v>0</v>
      </c>
      <c r="AR39" s="23">
        <v>0</v>
      </c>
      <c r="AS39" s="37">
        <v>0</v>
      </c>
      <c r="AT39" s="65">
        <v>0</v>
      </c>
      <c r="AU39" s="23">
        <v>0</v>
      </c>
      <c r="AV39" s="23">
        <v>0</v>
      </c>
      <c r="AW39" s="31">
        <v>0</v>
      </c>
      <c r="AX39" s="23">
        <v>0</v>
      </c>
      <c r="AY39" s="31">
        <v>0</v>
      </c>
      <c r="AZ39" s="23">
        <v>0</v>
      </c>
      <c r="BA39" s="23">
        <v>0</v>
      </c>
      <c r="BB39" s="23">
        <v>0</v>
      </c>
      <c r="BC39" s="88">
        <v>0</v>
      </c>
      <c r="BD39" s="56">
        <v>0</v>
      </c>
      <c r="BE39" s="23">
        <v>0</v>
      </c>
      <c r="BF39" s="65">
        <v>0</v>
      </c>
      <c r="BG39" s="23">
        <v>0</v>
      </c>
      <c r="BH39" s="23">
        <v>0</v>
      </c>
      <c r="BI39" s="31">
        <v>0</v>
      </c>
      <c r="BJ39" s="23">
        <v>0</v>
      </c>
      <c r="BK39" s="23">
        <v>0</v>
      </c>
      <c r="BL39" s="68">
        <v>0</v>
      </c>
      <c r="BM39" s="23">
        <v>0</v>
      </c>
      <c r="BN39" s="65">
        <v>0</v>
      </c>
    </row>
    <row r="40" spans="1:112" ht="30.75" customHeight="1">
      <c r="A40" s="5" t="s">
        <v>60</v>
      </c>
      <c r="B40" s="1" t="s">
        <v>78</v>
      </c>
      <c r="C40" s="70" t="e">
        <f>#REF!+#REF!</f>
        <v>#REF!</v>
      </c>
      <c r="D40" s="163" t="e">
        <f>#REF!</f>
        <v>#REF!</v>
      </c>
      <c r="E40" s="47">
        <v>61.51361435676836</v>
      </c>
      <c r="F40" s="163">
        <v>8.049518321978425</v>
      </c>
      <c r="G40" s="50">
        <v>92.73638619790812</v>
      </c>
      <c r="H40" s="169">
        <v>17.320309554970603</v>
      </c>
      <c r="I40" s="49">
        <v>58.147941688482014</v>
      </c>
      <c r="J40" s="150">
        <v>0.3383055186149108</v>
      </c>
      <c r="K40" s="49">
        <v>93.10103041300304</v>
      </c>
      <c r="L40" s="23">
        <v>2.4434417406867386</v>
      </c>
      <c r="M40" s="49">
        <v>60.782132852903935</v>
      </c>
      <c r="N40" s="49">
        <v>1.9644296576840117</v>
      </c>
      <c r="O40" s="49">
        <v>62.36284627568291</v>
      </c>
      <c r="P40" s="49">
        <v>3.0868491008803054</v>
      </c>
      <c r="Q40" s="49">
        <v>60.52645295843736</v>
      </c>
      <c r="R40" s="49">
        <v>1.3208025875368608</v>
      </c>
      <c r="S40" s="193">
        <v>65.71157151924679</v>
      </c>
      <c r="T40" s="49">
        <v>2.0331930267378135</v>
      </c>
      <c r="U40" s="49">
        <v>62.94715253058247</v>
      </c>
      <c r="V40" s="49">
        <v>2.606264571957225</v>
      </c>
      <c r="W40" s="49">
        <v>60.89403205507536</v>
      </c>
      <c r="X40" s="49">
        <v>4.407456687189069</v>
      </c>
      <c r="Y40" s="49">
        <v>58.76608916252092</v>
      </c>
      <c r="Z40" s="49">
        <v>3.3441240074264935</v>
      </c>
      <c r="AA40" s="49">
        <v>59.50398589726857</v>
      </c>
      <c r="AB40" s="49">
        <v>3.113675821019437</v>
      </c>
      <c r="AC40" s="49">
        <v>59.308110876560704</v>
      </c>
      <c r="AD40" s="49">
        <v>31.0244076928051</v>
      </c>
      <c r="AE40" s="50">
        <v>59.0378833354997</v>
      </c>
      <c r="AF40" s="49">
        <v>4.9002647793313985</v>
      </c>
      <c r="AG40" s="49">
        <v>59.03933469073974</v>
      </c>
      <c r="AH40" s="49">
        <v>3.939269934807203</v>
      </c>
      <c r="AI40" s="49">
        <v>58.795073653838855</v>
      </c>
      <c r="AJ40" s="49">
        <v>3.4841550054953236</v>
      </c>
      <c r="AK40" s="49">
        <v>59.355281183906705</v>
      </c>
      <c r="AL40" s="49">
        <v>5.482078286274829</v>
      </c>
      <c r="AM40" s="49">
        <v>58.757537902195374</v>
      </c>
      <c r="AN40" s="106">
        <v>2.9235248594746044</v>
      </c>
      <c r="AO40" s="49">
        <v>10.395279661501469</v>
      </c>
      <c r="AP40" s="49">
        <v>60.41336748659528</v>
      </c>
      <c r="AQ40" s="49">
        <v>1.7856035030575086</v>
      </c>
      <c r="AR40" s="49">
        <v>94.47345089945719</v>
      </c>
      <c r="AS40" s="195">
        <v>2.889888512638001</v>
      </c>
      <c r="AT40" s="50">
        <v>94.04061414037658</v>
      </c>
      <c r="AU40" s="49">
        <v>36.090857614642424</v>
      </c>
      <c r="AV40" s="49">
        <v>93.52386010531855</v>
      </c>
      <c r="AW40" s="60">
        <v>20.52945326633714</v>
      </c>
      <c r="AX40" s="49">
        <v>93.74179573669926</v>
      </c>
      <c r="AY40" s="60">
        <v>39.06011256825365</v>
      </c>
      <c r="AZ40" s="49">
        <v>94.71414298800595</v>
      </c>
      <c r="BA40" s="49">
        <v>37.54907547543904</v>
      </c>
      <c r="BB40" s="49">
        <v>91.22710271000739</v>
      </c>
      <c r="BC40" s="89">
        <v>1.8835689598475431</v>
      </c>
      <c r="BD40" s="70">
        <v>91.43538640036618</v>
      </c>
      <c r="BE40" s="49">
        <v>7.758366367100153</v>
      </c>
      <c r="BF40" s="50">
        <v>94.0408044496988</v>
      </c>
      <c r="BG40" s="49">
        <v>24.47108603465407</v>
      </c>
      <c r="BH40" s="49">
        <v>94.08337575799337</v>
      </c>
      <c r="BI40" s="60">
        <v>33.27859942263903</v>
      </c>
      <c r="BJ40" s="49">
        <v>101.52104765905744</v>
      </c>
      <c r="BK40" s="49">
        <v>17.33707947405341</v>
      </c>
      <c r="BL40" s="48">
        <v>91.97389641407645</v>
      </c>
      <c r="BM40" s="49">
        <v>17.38828252044104</v>
      </c>
      <c r="BN40" s="50">
        <v>92.63869217070348</v>
      </c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</row>
    <row r="41" spans="1:112" ht="29.25" customHeight="1">
      <c r="A41" s="196">
        <v>8</v>
      </c>
      <c r="B41" s="197" t="s">
        <v>25</v>
      </c>
      <c r="C41" s="60" t="e">
        <f>C33+C34+C35</f>
        <v>#REF!</v>
      </c>
      <c r="D41" s="164" t="e">
        <f>#REF!</f>
        <v>#REF!</v>
      </c>
      <c r="E41" s="115">
        <v>1950.4316747268015</v>
      </c>
      <c r="F41" s="165">
        <v>255.22862972126714</v>
      </c>
      <c r="G41" s="125">
        <v>2940.4220013970867</v>
      </c>
      <c r="H41" s="168">
        <v>549.1805468649214</v>
      </c>
      <c r="I41" s="116">
        <v>1843.7152242689417</v>
      </c>
      <c r="J41" s="164">
        <v>10.72676034632644</v>
      </c>
      <c r="K41" s="116">
        <v>2951.983891143999</v>
      </c>
      <c r="L41" s="164">
        <v>77.47498202177464</v>
      </c>
      <c r="M41" s="116">
        <v>1927.2383587506129</v>
      </c>
      <c r="N41" s="164">
        <v>62.28679402412719</v>
      </c>
      <c r="O41" s="116">
        <v>1977.3585404484822</v>
      </c>
      <c r="P41" s="164">
        <v>97.87570319864382</v>
      </c>
      <c r="Q41" s="115">
        <v>1919.1314352675258</v>
      </c>
      <c r="R41" s="164">
        <v>41.87910643409558</v>
      </c>
      <c r="S41" s="119">
        <v>2083.537633537094</v>
      </c>
      <c r="T41" s="164">
        <v>64.46709596973555</v>
      </c>
      <c r="U41" s="115">
        <v>1995.8853241404197</v>
      </c>
      <c r="V41" s="164">
        <v>82.63765715961932</v>
      </c>
      <c r="W41" s="115">
        <v>1930.7863822340964</v>
      </c>
      <c r="X41" s="164">
        <v>139.74862666697047</v>
      </c>
      <c r="Y41" s="116">
        <v>1863.315022226273</v>
      </c>
      <c r="Z41" s="164">
        <v>106.03320023547417</v>
      </c>
      <c r="AA41" s="115">
        <v>1886.7117479621738</v>
      </c>
      <c r="AB41" s="164">
        <v>98.72630652012849</v>
      </c>
      <c r="AC41" s="115">
        <v>1880.501076573876</v>
      </c>
      <c r="AD41" s="164">
        <v>983.7007317230884</v>
      </c>
      <c r="AE41" s="119">
        <v>1871.9328862475513</v>
      </c>
      <c r="AF41" s="164">
        <v>155.37424910075165</v>
      </c>
      <c r="AG41" s="115">
        <v>1871.9789048283333</v>
      </c>
      <c r="AH41" s="164">
        <v>124.90368085974058</v>
      </c>
      <c r="AI41" s="115">
        <v>1864.2340426826952</v>
      </c>
      <c r="AJ41" s="164">
        <v>110.47320749131512</v>
      </c>
      <c r="AK41" s="115">
        <v>1881.9967204653342</v>
      </c>
      <c r="AL41" s="164">
        <v>173.82199444286042</v>
      </c>
      <c r="AM41" s="115">
        <v>1863.0438847037556</v>
      </c>
      <c r="AN41" s="69">
        <v>448.7725409320508</v>
      </c>
      <c r="AO41" s="164">
        <v>329.60642829151</v>
      </c>
      <c r="AP41" s="115">
        <v>1915.54579835546</v>
      </c>
      <c r="AQ41" s="164">
        <v>56.61669643840881</v>
      </c>
      <c r="AR41" s="115">
        <v>2995.4996626657157</v>
      </c>
      <c r="AS41" s="173">
        <v>91.63061137632685</v>
      </c>
      <c r="AT41" s="119">
        <v>2981.775570304623</v>
      </c>
      <c r="AU41" s="164">
        <v>1144.3442658301256</v>
      </c>
      <c r="AV41" s="115">
        <v>2965.3906862661975</v>
      </c>
      <c r="AW41" s="190">
        <v>650.9338840545922</v>
      </c>
      <c r="AX41" s="115">
        <v>2972.3008404319276</v>
      </c>
      <c r="AY41" s="190">
        <v>1238.4913741153596</v>
      </c>
      <c r="AZ41" s="115">
        <v>3003.1313630343348</v>
      </c>
      <c r="BA41" s="164">
        <v>1190.5804419041644</v>
      </c>
      <c r="BB41" s="115">
        <v>2892.566671292917</v>
      </c>
      <c r="BC41" s="164">
        <v>59.722918239068434</v>
      </c>
      <c r="BD41" s="116">
        <v>2899.170788304293</v>
      </c>
      <c r="BE41" s="164">
        <v>245.99698237146825</v>
      </c>
      <c r="BF41" s="119">
        <v>2981.781604502645</v>
      </c>
      <c r="BG41" s="164">
        <v>775.9124840256169</v>
      </c>
      <c r="BH41" s="116">
        <v>2983.1314264729604</v>
      </c>
      <c r="BI41" s="191">
        <v>1055.1751036446522</v>
      </c>
      <c r="BJ41" s="115">
        <v>3218.9600477262115</v>
      </c>
      <c r="BK41" s="164">
        <v>549.7122760065715</v>
      </c>
      <c r="BL41" s="125">
        <v>2916.2454960560826</v>
      </c>
      <c r="BM41" s="164">
        <v>551.3357872334964</v>
      </c>
      <c r="BN41" s="119">
        <v>2937.3243859003537</v>
      </c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</row>
    <row r="42" spans="1:112" ht="25.5" hidden="1">
      <c r="A42" s="29">
        <v>9</v>
      </c>
      <c r="B42" s="28" t="s">
        <v>26</v>
      </c>
      <c r="C42" s="31" t="e">
        <f>C41/C49*1000</f>
        <v>#REF!</v>
      </c>
      <c r="D42" s="94" t="e">
        <f>D41/D49*1000</f>
        <v>#REF!</v>
      </c>
      <c r="E42" s="30"/>
      <c r="F42" s="94">
        <v>2940.4220013970867</v>
      </c>
      <c r="G42" s="50"/>
      <c r="H42" s="94">
        <v>1843.7152242689417</v>
      </c>
      <c r="I42" s="30"/>
      <c r="J42" s="94">
        <v>2951.983891143999</v>
      </c>
      <c r="K42" s="30"/>
      <c r="L42" s="94">
        <v>1927.2383587506129</v>
      </c>
      <c r="M42" s="30"/>
      <c r="N42" s="94">
        <v>1977.3585404484822</v>
      </c>
      <c r="O42" s="30"/>
      <c r="P42" s="94">
        <v>1919.1314352675258</v>
      </c>
      <c r="Q42" s="30"/>
      <c r="R42" s="94">
        <v>2083.537633537094</v>
      </c>
      <c r="S42" s="7"/>
      <c r="T42" s="94">
        <v>1995.8853241404197</v>
      </c>
      <c r="U42" s="31"/>
      <c r="V42" s="94">
        <v>1930.7863822340964</v>
      </c>
      <c r="W42" s="30"/>
      <c r="X42" s="94">
        <v>1863.315022226273</v>
      </c>
      <c r="Y42" s="31"/>
      <c r="Z42" s="94">
        <v>1886.7117479621738</v>
      </c>
      <c r="AA42" s="30"/>
      <c r="AB42" s="94">
        <v>1880.501076573876</v>
      </c>
      <c r="AC42" s="30"/>
      <c r="AD42" s="94">
        <v>1871.9328862475513</v>
      </c>
      <c r="AE42" s="7"/>
      <c r="AF42" s="94">
        <v>1871.9789048283333</v>
      </c>
      <c r="AG42" s="94"/>
      <c r="AH42" s="94">
        <v>1864.2340426826952</v>
      </c>
      <c r="AI42" s="94"/>
      <c r="AJ42" s="94">
        <v>1881.9967204653342</v>
      </c>
      <c r="AK42" s="30"/>
      <c r="AL42" s="94">
        <v>1863.0438847037556</v>
      </c>
      <c r="AM42" s="30"/>
      <c r="AN42" s="94">
        <v>2026.2257923084076</v>
      </c>
      <c r="AO42" s="94">
        <v>1915.54579835546</v>
      </c>
      <c r="AP42" s="94"/>
      <c r="AQ42" s="94">
        <v>2995.4996626657157</v>
      </c>
      <c r="AR42" s="94"/>
      <c r="AS42" s="94">
        <v>2981.775570304623</v>
      </c>
      <c r="AT42" s="7"/>
      <c r="AU42" s="94">
        <v>2965.3906862661975</v>
      </c>
      <c r="AV42" s="122"/>
      <c r="AW42" s="94">
        <v>2972.3008404319276</v>
      </c>
      <c r="AX42" s="57"/>
      <c r="AY42" s="94">
        <v>3003.1313630343348</v>
      </c>
      <c r="AZ42" s="57"/>
      <c r="BA42" s="94">
        <v>2892.566671292917</v>
      </c>
      <c r="BB42" s="30"/>
      <c r="BC42" s="94">
        <v>2899.170788304293</v>
      </c>
      <c r="BD42" s="57"/>
      <c r="BE42" s="94">
        <v>2981.781604502645</v>
      </c>
      <c r="BF42" s="42"/>
      <c r="BG42" s="94">
        <v>2983.1314264729604</v>
      </c>
      <c r="BH42" s="123"/>
      <c r="BI42" s="94">
        <v>3218.9600477262115</v>
      </c>
      <c r="BJ42" s="57"/>
      <c r="BK42" s="94">
        <v>2916.2454960560826</v>
      </c>
      <c r="BL42" s="7"/>
      <c r="BM42" s="94">
        <v>2937.3243859003537</v>
      </c>
      <c r="BN42" s="7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</row>
    <row r="43" spans="1:112" ht="29.25" customHeight="1" hidden="1">
      <c r="A43" s="33" t="s">
        <v>61</v>
      </c>
      <c r="B43" s="34" t="s">
        <v>63</v>
      </c>
      <c r="C43" s="23" t="e">
        <f>C33/C49*1000</f>
        <v>#REF!</v>
      </c>
      <c r="D43" s="23" t="e">
        <f>D33/D49*1000</f>
        <v>#REF!</v>
      </c>
      <c r="E43" s="2"/>
      <c r="F43" s="23">
        <v>2827.3288474971987</v>
      </c>
      <c r="G43" s="7"/>
      <c r="H43" s="56">
        <v>1659.3802802112216</v>
      </c>
      <c r="I43" s="18"/>
      <c r="J43" s="56">
        <v>2799.9841628505687</v>
      </c>
      <c r="K43" s="2"/>
      <c r="L43" s="56">
        <v>1769.4611138885032</v>
      </c>
      <c r="M43" s="18"/>
      <c r="N43" s="56">
        <v>1815.8574783795636</v>
      </c>
      <c r="O43" s="18"/>
      <c r="P43" s="56">
        <v>1732.592245219522</v>
      </c>
      <c r="Q43" s="18"/>
      <c r="R43" s="56">
        <v>1940.7519169342422</v>
      </c>
      <c r="S43" s="7"/>
      <c r="T43" s="56">
        <v>1811.929773331761</v>
      </c>
      <c r="U43" s="56"/>
      <c r="V43" s="56">
        <v>1581.91031872782</v>
      </c>
      <c r="W43" s="18"/>
      <c r="X43" s="56">
        <v>1464.2034756430203</v>
      </c>
      <c r="Y43" s="56"/>
      <c r="Z43" s="56">
        <v>1698.129067165895</v>
      </c>
      <c r="AA43" s="2"/>
      <c r="AB43" s="56">
        <v>1764.2057938481385</v>
      </c>
      <c r="AC43" s="2"/>
      <c r="AD43" s="56">
        <v>1692.0354897470456</v>
      </c>
      <c r="AE43" s="7"/>
      <c r="AF43" s="56">
        <v>1666.3837331413877</v>
      </c>
      <c r="AG43" s="56"/>
      <c r="AH43" s="56">
        <v>1613.5149221313602</v>
      </c>
      <c r="AI43" s="56"/>
      <c r="AJ43" s="56">
        <v>1674.6105369171491</v>
      </c>
      <c r="AK43" s="18"/>
      <c r="AL43" s="56">
        <v>1657.9105284692419</v>
      </c>
      <c r="AM43" s="18"/>
      <c r="AN43" s="88">
        <v>2006.1641508004034</v>
      </c>
      <c r="AO43" s="56">
        <v>1760.337966530736</v>
      </c>
      <c r="AP43" s="56"/>
      <c r="AQ43" s="56">
        <v>2861.744843140253</v>
      </c>
      <c r="AR43" s="56"/>
      <c r="AS43" s="56">
        <v>2859.796137945105</v>
      </c>
      <c r="AT43" s="7"/>
      <c r="AU43" s="56">
        <v>2791.327131278701</v>
      </c>
      <c r="AV43" s="56"/>
      <c r="AW43" s="56">
        <v>4182.161728778322</v>
      </c>
      <c r="AX43" s="56"/>
      <c r="AY43" s="56">
        <v>3055.7960455028656</v>
      </c>
      <c r="AZ43" s="56"/>
      <c r="BA43" s="56">
        <v>2723.0964413718725</v>
      </c>
      <c r="BB43" s="18"/>
      <c r="BC43" s="88">
        <v>2798.153776105913</v>
      </c>
      <c r="BD43" s="88"/>
      <c r="BE43" s="56">
        <v>2809.4895636169144</v>
      </c>
      <c r="BF43" s="62"/>
      <c r="BG43" s="56">
        <v>2831.1083107452687</v>
      </c>
      <c r="BH43" s="56"/>
      <c r="BI43" s="56">
        <v>3117.9824030955074</v>
      </c>
      <c r="BJ43" s="56"/>
      <c r="BK43" s="56">
        <v>4331.4039893659565</v>
      </c>
      <c r="BL43" s="7"/>
      <c r="BM43" s="56">
        <v>2768.1968635535327</v>
      </c>
      <c r="BN43" s="7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</row>
    <row r="44" spans="1:112" ht="18" customHeight="1" hidden="1">
      <c r="A44" s="33" t="s">
        <v>62</v>
      </c>
      <c r="B44" s="34" t="s">
        <v>64</v>
      </c>
      <c r="C44" s="2" t="e">
        <f>C34/C49</f>
        <v>#REF!</v>
      </c>
      <c r="D44" s="2" t="e">
        <f>D34/D49</f>
        <v>#REF!</v>
      </c>
      <c r="E44" s="2"/>
      <c r="F44" s="2">
        <v>0</v>
      </c>
      <c r="G44" s="7"/>
      <c r="H44" s="18">
        <v>0</v>
      </c>
      <c r="I44" s="18"/>
      <c r="J44" s="56">
        <v>0</v>
      </c>
      <c r="K44" s="2"/>
      <c r="L44" s="18">
        <v>0</v>
      </c>
      <c r="M44" s="18"/>
      <c r="N44" s="18">
        <v>0</v>
      </c>
      <c r="O44" s="18"/>
      <c r="P44" s="18">
        <v>0</v>
      </c>
      <c r="Q44" s="18"/>
      <c r="R44" s="18">
        <v>0</v>
      </c>
      <c r="S44" s="7"/>
      <c r="T44" s="56">
        <v>0</v>
      </c>
      <c r="U44" s="56"/>
      <c r="V44" s="56">
        <v>0</v>
      </c>
      <c r="W44" s="18"/>
      <c r="X44" s="56">
        <v>0</v>
      </c>
      <c r="Y44" s="18"/>
      <c r="Z44" s="56">
        <v>0</v>
      </c>
      <c r="AA44" s="2"/>
      <c r="AB44" s="56">
        <v>0</v>
      </c>
      <c r="AC44" s="2"/>
      <c r="AD44" s="56">
        <v>0</v>
      </c>
      <c r="AE44" s="7"/>
      <c r="AF44" s="56">
        <v>0</v>
      </c>
      <c r="AG44" s="56"/>
      <c r="AH44" s="56">
        <v>0</v>
      </c>
      <c r="AI44" s="56"/>
      <c r="AJ44" s="56">
        <v>0</v>
      </c>
      <c r="AK44" s="18"/>
      <c r="AL44" s="56">
        <v>0</v>
      </c>
      <c r="AM44" s="18"/>
      <c r="AN44" s="90">
        <v>0</v>
      </c>
      <c r="AO44" s="18">
        <v>0</v>
      </c>
      <c r="AP44" s="18"/>
      <c r="AQ44" s="18">
        <v>0</v>
      </c>
      <c r="AR44" s="18"/>
      <c r="AS44" s="18">
        <v>0</v>
      </c>
      <c r="AT44" s="7"/>
      <c r="AU44" s="18">
        <v>0</v>
      </c>
      <c r="AV44" s="18"/>
      <c r="AW44" s="18">
        <v>0</v>
      </c>
      <c r="AX44" s="18"/>
      <c r="AY44" s="18">
        <v>0</v>
      </c>
      <c r="AZ44" s="18"/>
      <c r="BA44" s="18">
        <v>0</v>
      </c>
      <c r="BB44" s="18"/>
      <c r="BC44" s="90">
        <v>0</v>
      </c>
      <c r="BD44" s="90"/>
      <c r="BE44" s="18">
        <v>0</v>
      </c>
      <c r="BF44" s="62"/>
      <c r="BG44" s="18">
        <v>0</v>
      </c>
      <c r="BH44" s="18"/>
      <c r="BI44" s="18">
        <v>0</v>
      </c>
      <c r="BJ44" s="18"/>
      <c r="BK44" s="18">
        <v>0</v>
      </c>
      <c r="BL44" s="7"/>
      <c r="BM44" s="18">
        <v>0</v>
      </c>
      <c r="BN44" s="7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</row>
    <row r="45" spans="1:112" ht="12.75" hidden="1">
      <c r="A45" s="33" t="s">
        <v>66</v>
      </c>
      <c r="B45" s="34" t="s">
        <v>65</v>
      </c>
      <c r="C45" s="23" t="e">
        <f>C35/C49*1000</f>
        <v>#REF!</v>
      </c>
      <c r="D45" s="23" t="e">
        <f>D35/D49*1000</f>
        <v>#REF!</v>
      </c>
      <c r="E45" s="2"/>
      <c r="F45" s="23">
        <v>113.09315389988797</v>
      </c>
      <c r="G45" s="7"/>
      <c r="H45" s="56">
        <v>16.59380280211222</v>
      </c>
      <c r="I45" s="56"/>
      <c r="J45" s="56">
        <v>27.99984162850569</v>
      </c>
      <c r="K45" s="2"/>
      <c r="L45" s="56">
        <v>17.694611138885033</v>
      </c>
      <c r="M45" s="18"/>
      <c r="N45" s="56">
        <v>18.158574783795636</v>
      </c>
      <c r="O45" s="18"/>
      <c r="P45" s="56">
        <v>17.32592245219522</v>
      </c>
      <c r="Q45" s="18"/>
      <c r="R45" s="56">
        <v>19.407519169342425</v>
      </c>
      <c r="S45" s="7"/>
      <c r="T45" s="56">
        <v>18.119297733317612</v>
      </c>
      <c r="U45" s="56"/>
      <c r="V45" s="56">
        <v>15.8191031872782</v>
      </c>
      <c r="W45" s="18"/>
      <c r="X45" s="56">
        <v>14.642034756430201</v>
      </c>
      <c r="Y45" s="18"/>
      <c r="Z45" s="56">
        <v>16.98129067165895</v>
      </c>
      <c r="AA45" s="2"/>
      <c r="AB45" s="56">
        <v>17.642057938481383</v>
      </c>
      <c r="AC45" s="2"/>
      <c r="AD45" s="56">
        <v>16.920354897470453</v>
      </c>
      <c r="AE45" s="7"/>
      <c r="AF45" s="63">
        <v>16.66383733141388</v>
      </c>
      <c r="AG45" s="63"/>
      <c r="AH45" s="63">
        <v>16.135149221313604</v>
      </c>
      <c r="AI45" s="63"/>
      <c r="AJ45" s="63">
        <v>16.74610536917149</v>
      </c>
      <c r="AK45" s="18"/>
      <c r="AL45" s="63">
        <v>16.579105284692417</v>
      </c>
      <c r="AM45" s="18"/>
      <c r="AN45" s="91">
        <v>20.061641508004037</v>
      </c>
      <c r="AO45" s="63">
        <v>17.60337966530736</v>
      </c>
      <c r="AP45" s="63"/>
      <c r="AQ45" s="63">
        <v>28.617448431402536</v>
      </c>
      <c r="AR45" s="63"/>
      <c r="AS45" s="63">
        <v>30.56264132621934</v>
      </c>
      <c r="AT45" s="7"/>
      <c r="AU45" s="63">
        <v>27.91327131278701</v>
      </c>
      <c r="AV45" s="63"/>
      <c r="AW45" s="63">
        <v>41.82161728778321</v>
      </c>
      <c r="AX45" s="63"/>
      <c r="AY45" s="63">
        <v>30.55796045502866</v>
      </c>
      <c r="AZ45" s="63"/>
      <c r="BA45" s="63">
        <v>27.230964413718723</v>
      </c>
      <c r="BB45" s="18"/>
      <c r="BC45" s="91">
        <v>27.981537761059133</v>
      </c>
      <c r="BD45" s="91"/>
      <c r="BE45" s="63">
        <v>28.094895636169145</v>
      </c>
      <c r="BF45" s="62"/>
      <c r="BG45" s="63">
        <v>28.31108310745268</v>
      </c>
      <c r="BH45" s="63"/>
      <c r="BI45" s="63">
        <v>31.179824030955075</v>
      </c>
      <c r="BJ45" s="63"/>
      <c r="BK45" s="63">
        <v>43.31403989365956</v>
      </c>
      <c r="BL45" s="7"/>
      <c r="BM45" s="63">
        <v>27.68196863553533</v>
      </c>
      <c r="BN45" s="7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</row>
    <row r="46" spans="1:112" ht="12.75" hidden="1">
      <c r="A46" s="10">
        <v>10</v>
      </c>
      <c r="B46" s="11" t="s">
        <v>28</v>
      </c>
      <c r="C46" s="46" t="e">
        <f>#REF!+#REF!</f>
        <v>#REF!</v>
      </c>
      <c r="D46" s="35" t="e">
        <f>#REF!</f>
        <v>#REF!</v>
      </c>
      <c r="E46" s="105"/>
      <c r="F46" s="81">
        <v>86.6</v>
      </c>
      <c r="G46" s="7"/>
      <c r="H46" s="72">
        <v>295.1</v>
      </c>
      <c r="I46" s="13"/>
      <c r="J46" s="13">
        <v>3.6000000000000005</v>
      </c>
      <c r="K46" s="13"/>
      <c r="L46" s="13">
        <v>39.900000000000006</v>
      </c>
      <c r="M46" s="13"/>
      <c r="N46" s="13">
        <v>31.5</v>
      </c>
      <c r="O46" s="13"/>
      <c r="P46" s="13">
        <v>51</v>
      </c>
      <c r="Q46" s="13"/>
      <c r="R46" s="13">
        <v>20.1</v>
      </c>
      <c r="S46" s="7"/>
      <c r="T46" s="13">
        <v>32.3</v>
      </c>
      <c r="U46" s="13"/>
      <c r="V46" s="13">
        <v>42.8</v>
      </c>
      <c r="W46" s="13"/>
      <c r="X46" s="13">
        <v>75</v>
      </c>
      <c r="Y46" s="13"/>
      <c r="Z46" s="13">
        <v>56.099999999999994</v>
      </c>
      <c r="AA46" s="13"/>
      <c r="AB46" s="13">
        <v>52.5</v>
      </c>
      <c r="AC46" s="13"/>
      <c r="AD46" s="13">
        <v>525.5</v>
      </c>
      <c r="AE46" s="7"/>
      <c r="AF46" s="38">
        <v>83</v>
      </c>
      <c r="AG46" s="38"/>
      <c r="AH46" s="38">
        <v>67</v>
      </c>
      <c r="AI46" s="38"/>
      <c r="AJ46" s="12">
        <v>58.7</v>
      </c>
      <c r="AK46" s="13"/>
      <c r="AL46" s="13">
        <v>93.30000000000001</v>
      </c>
      <c r="AM46" s="13"/>
      <c r="AN46" s="72">
        <v>221.48200000000003</v>
      </c>
      <c r="AO46" s="71">
        <v>171.90000000000003</v>
      </c>
      <c r="AP46" s="71"/>
      <c r="AQ46" s="71">
        <v>18.881999999999998</v>
      </c>
      <c r="AR46" s="71"/>
      <c r="AS46" s="71">
        <v>30.700000000000003</v>
      </c>
      <c r="AT46" s="7"/>
      <c r="AU46" s="38">
        <v>384.69999999999993</v>
      </c>
      <c r="AV46" s="38"/>
      <c r="AW46" s="38">
        <v>216.2</v>
      </c>
      <c r="AX46" s="38"/>
      <c r="AY46" s="38">
        <v>411.8</v>
      </c>
      <c r="AZ46" s="38"/>
      <c r="BA46" s="107">
        <v>410.8</v>
      </c>
      <c r="BB46" s="13"/>
      <c r="BC46" s="72">
        <v>20.599999999999998</v>
      </c>
      <c r="BD46" s="72"/>
      <c r="BE46" s="71">
        <v>82.4</v>
      </c>
      <c r="BF46" s="51"/>
      <c r="BG46" s="72">
        <v>257.4</v>
      </c>
      <c r="BH46" s="72"/>
      <c r="BI46" s="71">
        <v>327</v>
      </c>
      <c r="BJ46" s="71"/>
      <c r="BK46" s="71">
        <v>187.89999999999998</v>
      </c>
      <c r="BL46" s="174"/>
      <c r="BM46" s="38">
        <v>187.4</v>
      </c>
      <c r="BN46" s="174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</row>
    <row r="47" spans="1:112" ht="12.75" customHeight="1" hidden="1">
      <c r="A47" s="39">
        <v>11</v>
      </c>
      <c r="B47" s="1" t="s">
        <v>52</v>
      </c>
      <c r="C47" s="2"/>
      <c r="D47" s="2"/>
      <c r="E47" s="18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7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7"/>
      <c r="AF47" s="37"/>
      <c r="AG47" s="37"/>
      <c r="AH47" s="37"/>
      <c r="AI47" s="37"/>
      <c r="AJ47" s="39"/>
      <c r="AK47" s="2"/>
      <c r="AL47" s="2"/>
      <c r="AM47" s="2"/>
      <c r="AN47" s="2"/>
      <c r="AO47" s="52"/>
      <c r="AP47" s="52"/>
      <c r="AQ47" s="52"/>
      <c r="AR47" s="52"/>
      <c r="AS47" s="52"/>
      <c r="AT47" s="121"/>
      <c r="AU47" s="37"/>
      <c r="AV47" s="37"/>
      <c r="AW47" s="37"/>
      <c r="AX47" s="37"/>
      <c r="AY47" s="37"/>
      <c r="AZ47" s="37"/>
      <c r="BA47" s="39"/>
      <c r="BB47" s="2"/>
      <c r="BC47" s="2"/>
      <c r="BD47" s="2"/>
      <c r="BE47" s="52"/>
      <c r="BF47" s="52"/>
      <c r="BG47" s="2"/>
      <c r="BH47" s="2"/>
      <c r="BI47" s="52"/>
      <c r="BJ47" s="52"/>
      <c r="BK47" s="52"/>
      <c r="BL47" s="121"/>
      <c r="BM47" s="37"/>
      <c r="BN47" s="121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</row>
    <row r="48" spans="1:112" ht="12.75" customHeight="1" hidden="1">
      <c r="A48" s="39">
        <v>12</v>
      </c>
      <c r="B48" s="1" t="s">
        <v>53</v>
      </c>
      <c r="C48" s="2"/>
      <c r="D48" s="2"/>
      <c r="E48" s="18"/>
      <c r="F48" s="2"/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7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7"/>
      <c r="AF48" s="37"/>
      <c r="AG48" s="37"/>
      <c r="AH48" s="37"/>
      <c r="AI48" s="37"/>
      <c r="AJ48" s="39"/>
      <c r="AK48" s="2"/>
      <c r="AL48" s="2"/>
      <c r="AM48" s="2"/>
      <c r="AN48" s="2"/>
      <c r="AO48" s="52"/>
      <c r="AP48" s="52"/>
      <c r="AQ48" s="52"/>
      <c r="AR48" s="52"/>
      <c r="AS48" s="52"/>
      <c r="AT48" s="121"/>
      <c r="AU48" s="37"/>
      <c r="AV48" s="37"/>
      <c r="AW48" s="37"/>
      <c r="AX48" s="37"/>
      <c r="AY48" s="37"/>
      <c r="AZ48" s="37"/>
      <c r="BA48" s="39"/>
      <c r="BB48" s="2"/>
      <c r="BC48" s="2"/>
      <c r="BD48" s="2"/>
      <c r="BE48" s="52"/>
      <c r="BF48" s="52"/>
      <c r="BG48" s="2"/>
      <c r="BH48" s="2"/>
      <c r="BI48" s="52"/>
      <c r="BJ48" s="52"/>
      <c r="BK48" s="52"/>
      <c r="BL48" s="121"/>
      <c r="BM48" s="37"/>
      <c r="BN48" s="121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</row>
    <row r="49" spans="1:112" ht="25.5" hidden="1">
      <c r="A49" s="20">
        <v>13</v>
      </c>
      <c r="B49" s="19" t="s">
        <v>29</v>
      </c>
      <c r="C49" s="36" t="e">
        <f>#REF!+#REF!</f>
        <v>#REF!</v>
      </c>
      <c r="D49" s="36" t="e">
        <f>#REF!</f>
        <v>#REF!</v>
      </c>
      <c r="E49" s="105"/>
      <c r="F49" s="36">
        <v>86.8</v>
      </c>
      <c r="G49" s="7"/>
      <c r="H49" s="167">
        <v>297.8662537663207</v>
      </c>
      <c r="I49" s="21"/>
      <c r="J49" s="82">
        <v>3.6337462336792896</v>
      </c>
      <c r="K49" s="21"/>
      <c r="L49" s="21">
        <v>40.2</v>
      </c>
      <c r="M49" s="21"/>
      <c r="N49" s="21">
        <v>31.5</v>
      </c>
      <c r="O49" s="21"/>
      <c r="P49" s="21">
        <v>51</v>
      </c>
      <c r="Q49" s="21"/>
      <c r="R49" s="21">
        <v>20.1</v>
      </c>
      <c r="S49" s="7"/>
      <c r="T49" s="21">
        <v>32.3</v>
      </c>
      <c r="U49" s="21"/>
      <c r="V49" s="21">
        <v>42.8</v>
      </c>
      <c r="W49" s="21"/>
      <c r="X49" s="21">
        <v>75</v>
      </c>
      <c r="Y49" s="21"/>
      <c r="Z49" s="21">
        <v>56.2</v>
      </c>
      <c r="AA49" s="21"/>
      <c r="AB49" s="21">
        <v>52.5</v>
      </c>
      <c r="AC49" s="21"/>
      <c r="AD49" s="21">
        <v>525.5000000000001</v>
      </c>
      <c r="AE49" s="7"/>
      <c r="AF49" s="82">
        <v>83</v>
      </c>
      <c r="AG49" s="82"/>
      <c r="AH49" s="82">
        <v>67</v>
      </c>
      <c r="AI49" s="82"/>
      <c r="AJ49" s="20">
        <v>58.7</v>
      </c>
      <c r="AK49" s="21"/>
      <c r="AL49" s="21">
        <v>93.30000000000001</v>
      </c>
      <c r="AM49" s="21"/>
      <c r="AN49" s="27">
        <v>221.50000000000003</v>
      </c>
      <c r="AO49" s="64">
        <v>172.06919749686207</v>
      </c>
      <c r="AP49" s="53"/>
      <c r="AQ49" s="64">
        <v>18.900585149131754</v>
      </c>
      <c r="AR49" s="64"/>
      <c r="AS49" s="64">
        <v>30.730217354006196</v>
      </c>
      <c r="AT49" s="121"/>
      <c r="AU49" s="82">
        <v>385.9</v>
      </c>
      <c r="AV49" s="82"/>
      <c r="AW49" s="82">
        <v>219</v>
      </c>
      <c r="AX49" s="82"/>
      <c r="AY49" s="82">
        <v>412.4</v>
      </c>
      <c r="AZ49" s="82"/>
      <c r="BA49" s="20">
        <v>411.59999999999997</v>
      </c>
      <c r="BB49" s="21"/>
      <c r="BC49" s="27">
        <v>20.599999999999998</v>
      </c>
      <c r="BD49" s="27"/>
      <c r="BE49" s="53">
        <v>82.50000000000001</v>
      </c>
      <c r="BF49" s="53"/>
      <c r="BG49" s="21">
        <v>260.09999999999997</v>
      </c>
      <c r="BH49" s="21"/>
      <c r="BI49" s="64">
        <v>327.8</v>
      </c>
      <c r="BJ49" s="64"/>
      <c r="BK49" s="53">
        <v>188.5</v>
      </c>
      <c r="BL49" s="25"/>
      <c r="BM49" s="167">
        <v>187.7</v>
      </c>
      <c r="BN49" s="25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</row>
    <row r="50" spans="1:112" s="7" customFormat="1" ht="15.75">
      <c r="A50" s="206" t="s">
        <v>150</v>
      </c>
      <c r="B50" s="128" t="s">
        <v>123</v>
      </c>
      <c r="C50" s="127"/>
      <c r="D50" s="127"/>
      <c r="E50" s="127"/>
      <c r="F50" s="127"/>
      <c r="G50" s="127"/>
      <c r="H50" s="127"/>
      <c r="I50" s="127"/>
      <c r="J50" s="177"/>
      <c r="K50" s="127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</row>
    <row r="51" spans="1:66" ht="12.75">
      <c r="A51" s="134">
        <v>1</v>
      </c>
      <c r="B51" s="135" t="s">
        <v>3</v>
      </c>
      <c r="C51" s="108"/>
      <c r="D51" s="108"/>
      <c r="E51" s="136">
        <v>3.4679421085430135</v>
      </c>
      <c r="F51" s="129"/>
      <c r="G51" s="137">
        <v>3.213146183759219</v>
      </c>
      <c r="H51" s="129"/>
      <c r="I51" s="182">
        <v>2.791088069736251</v>
      </c>
      <c r="J51" s="178"/>
      <c r="K51" s="182">
        <v>2.791088069736251</v>
      </c>
      <c r="L51" s="10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>
        <v>2.4295338789093344</v>
      </c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08"/>
      <c r="AV51" s="137">
        <v>1.9630076794874474</v>
      </c>
      <c r="AW51" s="130"/>
      <c r="AX51" s="137">
        <v>2.677305257188705</v>
      </c>
      <c r="AY51" s="137"/>
      <c r="AZ51" s="137">
        <v>1.9486105395096256</v>
      </c>
      <c r="BA51" s="137"/>
      <c r="BB51" s="137">
        <v>1.8551774546912236</v>
      </c>
      <c r="BC51" s="137"/>
      <c r="BD51" s="140">
        <v>2.1172924735112755</v>
      </c>
      <c r="BE51" s="137"/>
      <c r="BF51" s="137">
        <v>1.9640700129967124</v>
      </c>
      <c r="BG51" s="137"/>
      <c r="BH51" s="137">
        <v>2.312355437883693</v>
      </c>
      <c r="BI51" s="137"/>
      <c r="BJ51" s="137">
        <v>23.2669166873497</v>
      </c>
      <c r="BK51" s="137"/>
      <c r="BL51" s="137">
        <v>1.929995677525619</v>
      </c>
      <c r="BM51" s="137"/>
      <c r="BN51" s="139">
        <v>1.8515672921686723</v>
      </c>
    </row>
    <row r="52" spans="1:66" ht="16.5" customHeight="1">
      <c r="A52" s="77" t="s">
        <v>30</v>
      </c>
      <c r="B52" s="75" t="s">
        <v>4</v>
      </c>
      <c r="C52" s="108"/>
      <c r="D52" s="108"/>
      <c r="E52" s="151">
        <v>3.4527602296336797</v>
      </c>
      <c r="F52" s="129"/>
      <c r="G52" s="152">
        <v>3.197964304849885</v>
      </c>
      <c r="H52" s="129"/>
      <c r="I52" s="183">
        <v>1.9058358861734181</v>
      </c>
      <c r="J52" s="179"/>
      <c r="K52" s="183">
        <v>1.9058358861734181</v>
      </c>
      <c r="L52" s="108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56">
        <v>2.4143520000000005</v>
      </c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08"/>
      <c r="AV52" s="152">
        <v>1.9478258005781133</v>
      </c>
      <c r="AW52" s="129"/>
      <c r="AX52" s="152">
        <v>2.662123378279371</v>
      </c>
      <c r="AY52" s="152"/>
      <c r="AZ52" s="152">
        <v>1.9334286606002917</v>
      </c>
      <c r="BA52" s="152"/>
      <c r="BB52" s="152">
        <v>1.83999557578189</v>
      </c>
      <c r="BC52" s="152"/>
      <c r="BD52" s="157">
        <v>2.1021105946019416</v>
      </c>
      <c r="BE52" s="152"/>
      <c r="BF52" s="152">
        <v>1.9488881340873785</v>
      </c>
      <c r="BG52" s="152"/>
      <c r="BH52" s="152">
        <v>2.2971735589743596</v>
      </c>
      <c r="BI52" s="152"/>
      <c r="BJ52" s="152">
        <v>1.9610926066055048</v>
      </c>
      <c r="BK52" s="152"/>
      <c r="BL52" s="152">
        <v>1.9148137986162852</v>
      </c>
      <c r="BM52" s="152"/>
      <c r="BN52" s="156">
        <v>1.8363854132593387</v>
      </c>
    </row>
    <row r="53" spans="1:66" ht="12.75">
      <c r="A53" s="73" t="s">
        <v>31</v>
      </c>
      <c r="B53" s="79" t="s">
        <v>6</v>
      </c>
      <c r="C53" s="108"/>
      <c r="D53" s="108"/>
      <c r="E53" s="151">
        <v>0</v>
      </c>
      <c r="F53" s="129"/>
      <c r="G53" s="152">
        <v>0</v>
      </c>
      <c r="H53" s="129"/>
      <c r="I53" s="183">
        <v>0</v>
      </c>
      <c r="J53" s="179"/>
      <c r="K53" s="183">
        <v>0</v>
      </c>
      <c r="L53" s="108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56">
        <v>0</v>
      </c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08"/>
      <c r="AV53" s="152">
        <v>0</v>
      </c>
      <c r="AW53" s="129"/>
      <c r="AX53" s="152">
        <v>0</v>
      </c>
      <c r="AY53" s="152"/>
      <c r="AZ53" s="152">
        <v>0</v>
      </c>
      <c r="BA53" s="152"/>
      <c r="BB53" s="152">
        <v>0</v>
      </c>
      <c r="BC53" s="152"/>
      <c r="BD53" s="157">
        <v>0</v>
      </c>
      <c r="BE53" s="152"/>
      <c r="BF53" s="152">
        <v>0</v>
      </c>
      <c r="BG53" s="152"/>
      <c r="BH53" s="152">
        <v>0</v>
      </c>
      <c r="BI53" s="152"/>
      <c r="BJ53" s="152">
        <v>0</v>
      </c>
      <c r="BK53" s="152"/>
      <c r="BL53" s="152">
        <v>0</v>
      </c>
      <c r="BM53" s="152"/>
      <c r="BN53" s="156">
        <v>0</v>
      </c>
    </row>
    <row r="54" spans="1:66" ht="25.5">
      <c r="A54" s="73" t="s">
        <v>32</v>
      </c>
      <c r="B54" s="79" t="s">
        <v>79</v>
      </c>
      <c r="C54" s="108"/>
      <c r="D54" s="108"/>
      <c r="E54" s="151">
        <v>0</v>
      </c>
      <c r="F54" s="129"/>
      <c r="G54" s="152">
        <v>0</v>
      </c>
      <c r="H54" s="129"/>
      <c r="I54" s="183">
        <v>0</v>
      </c>
      <c r="J54" s="179"/>
      <c r="K54" s="183">
        <v>0</v>
      </c>
      <c r="L54" s="108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56">
        <v>0</v>
      </c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08"/>
      <c r="AV54" s="152">
        <v>0</v>
      </c>
      <c r="AW54" s="129"/>
      <c r="AX54" s="152">
        <v>0</v>
      </c>
      <c r="AY54" s="152"/>
      <c r="AZ54" s="152">
        <v>0</v>
      </c>
      <c r="BA54" s="152"/>
      <c r="BB54" s="152">
        <v>0</v>
      </c>
      <c r="BC54" s="152"/>
      <c r="BD54" s="158">
        <v>0</v>
      </c>
      <c r="BE54" s="152"/>
      <c r="BF54" s="152">
        <v>0</v>
      </c>
      <c r="BG54" s="152"/>
      <c r="BH54" s="152">
        <v>0</v>
      </c>
      <c r="BI54" s="152"/>
      <c r="BJ54" s="152">
        <v>0</v>
      </c>
      <c r="BK54" s="152"/>
      <c r="BL54" s="152">
        <v>0</v>
      </c>
      <c r="BM54" s="152"/>
      <c r="BN54" s="159">
        <v>0</v>
      </c>
    </row>
    <row r="55" spans="1:66" ht="12.75">
      <c r="A55" s="73" t="s">
        <v>33</v>
      </c>
      <c r="B55" s="79" t="s">
        <v>8</v>
      </c>
      <c r="C55" s="108"/>
      <c r="D55" s="108"/>
      <c r="E55" s="151">
        <v>3.4527602296336797</v>
      </c>
      <c r="F55" s="129"/>
      <c r="G55" s="152">
        <v>3.197964304849885</v>
      </c>
      <c r="H55" s="129"/>
      <c r="I55" s="183">
        <v>1.9058358861734181</v>
      </c>
      <c r="J55" s="179"/>
      <c r="K55" s="183">
        <v>1.9058358861734181</v>
      </c>
      <c r="L55" s="108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56">
        <v>2.4143520000000005</v>
      </c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08"/>
      <c r="AV55" s="152">
        <v>1.9478258005781133</v>
      </c>
      <c r="AW55" s="129"/>
      <c r="AX55" s="152">
        <v>2.662123378279371</v>
      </c>
      <c r="AY55" s="152"/>
      <c r="AZ55" s="152">
        <v>1.9334286606002917</v>
      </c>
      <c r="BA55" s="152"/>
      <c r="BB55" s="152">
        <v>1.83999557578189</v>
      </c>
      <c r="BC55" s="152"/>
      <c r="BD55" s="157">
        <v>2.1021105946019416</v>
      </c>
      <c r="BE55" s="152"/>
      <c r="BF55" s="152">
        <v>1.9488881340873785</v>
      </c>
      <c r="BG55" s="152"/>
      <c r="BH55" s="152">
        <v>2.2971735589743596</v>
      </c>
      <c r="BI55" s="152"/>
      <c r="BJ55" s="152">
        <v>1.9610926066055048</v>
      </c>
      <c r="BK55" s="152"/>
      <c r="BL55" s="152">
        <v>1.9148137986162852</v>
      </c>
      <c r="BM55" s="152"/>
      <c r="BN55" s="156">
        <v>1.8363854132593387</v>
      </c>
    </row>
    <row r="56" spans="1:66" ht="25.5">
      <c r="A56" s="73" t="s">
        <v>34</v>
      </c>
      <c r="B56" s="79" t="s">
        <v>48</v>
      </c>
      <c r="C56" s="108"/>
      <c r="D56" s="108"/>
      <c r="E56" s="151">
        <v>0</v>
      </c>
      <c r="F56" s="129"/>
      <c r="G56" s="152">
        <v>0</v>
      </c>
      <c r="H56" s="129"/>
      <c r="I56" s="183">
        <v>0</v>
      </c>
      <c r="J56" s="179"/>
      <c r="K56" s="183">
        <v>0</v>
      </c>
      <c r="L56" s="108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56">
        <v>0</v>
      </c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08"/>
      <c r="AV56" s="152">
        <v>0</v>
      </c>
      <c r="AW56" s="129"/>
      <c r="AX56" s="152">
        <v>0</v>
      </c>
      <c r="AY56" s="152"/>
      <c r="AZ56" s="152">
        <v>0</v>
      </c>
      <c r="BA56" s="152"/>
      <c r="BB56" s="152">
        <v>0</v>
      </c>
      <c r="BC56" s="152"/>
      <c r="BD56" s="158">
        <v>0</v>
      </c>
      <c r="BE56" s="152"/>
      <c r="BF56" s="152">
        <v>0</v>
      </c>
      <c r="BG56" s="152"/>
      <c r="BH56" s="152">
        <v>0</v>
      </c>
      <c r="BI56" s="152"/>
      <c r="BJ56" s="152">
        <v>0</v>
      </c>
      <c r="BK56" s="152"/>
      <c r="BL56" s="152">
        <v>0</v>
      </c>
      <c r="BM56" s="152"/>
      <c r="BN56" s="159">
        <v>0</v>
      </c>
    </row>
    <row r="57" spans="1:66" ht="12.75">
      <c r="A57" s="77" t="s">
        <v>36</v>
      </c>
      <c r="B57" s="79" t="s">
        <v>49</v>
      </c>
      <c r="C57" s="108"/>
      <c r="D57" s="108"/>
      <c r="E57" s="151">
        <v>0</v>
      </c>
      <c r="F57" s="129"/>
      <c r="G57" s="152">
        <v>0</v>
      </c>
      <c r="H57" s="129"/>
      <c r="I57" s="183">
        <v>0</v>
      </c>
      <c r="J57" s="179"/>
      <c r="K57" s="183">
        <v>0</v>
      </c>
      <c r="L57" s="108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56">
        <v>0</v>
      </c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08"/>
      <c r="AV57" s="152">
        <v>0</v>
      </c>
      <c r="AW57" s="129"/>
      <c r="AX57" s="152">
        <v>0</v>
      </c>
      <c r="AY57" s="152"/>
      <c r="AZ57" s="152">
        <v>0</v>
      </c>
      <c r="BA57" s="152"/>
      <c r="BB57" s="152">
        <v>0</v>
      </c>
      <c r="BC57" s="152"/>
      <c r="BD57" s="157">
        <v>0</v>
      </c>
      <c r="BE57" s="152"/>
      <c r="BF57" s="152">
        <v>0</v>
      </c>
      <c r="BG57" s="152"/>
      <c r="BH57" s="152">
        <v>0</v>
      </c>
      <c r="BI57" s="152"/>
      <c r="BJ57" s="152">
        <v>0</v>
      </c>
      <c r="BK57" s="152"/>
      <c r="BL57" s="152">
        <v>0</v>
      </c>
      <c r="BM57" s="152"/>
      <c r="BN57" s="156">
        <v>0</v>
      </c>
    </row>
    <row r="58" spans="1:66" ht="12.75">
      <c r="A58" s="84" t="s">
        <v>37</v>
      </c>
      <c r="B58" s="85" t="s">
        <v>9</v>
      </c>
      <c r="C58" s="108"/>
      <c r="D58" s="108"/>
      <c r="E58" s="151">
        <v>0</v>
      </c>
      <c r="F58" s="129"/>
      <c r="G58" s="152">
        <v>0</v>
      </c>
      <c r="H58" s="129"/>
      <c r="I58" s="183">
        <v>0.8700703046534985</v>
      </c>
      <c r="J58" s="179"/>
      <c r="K58" s="183">
        <v>0.8700703046534985</v>
      </c>
      <c r="L58" s="108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56">
        <v>0</v>
      </c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08"/>
      <c r="AV58" s="152">
        <v>0</v>
      </c>
      <c r="AW58" s="129"/>
      <c r="AX58" s="152">
        <v>0</v>
      </c>
      <c r="AY58" s="152"/>
      <c r="AZ58" s="152">
        <v>0</v>
      </c>
      <c r="BA58" s="152"/>
      <c r="BB58" s="152">
        <v>0</v>
      </c>
      <c r="BC58" s="152"/>
      <c r="BD58" s="157">
        <v>0</v>
      </c>
      <c r="BE58" s="152"/>
      <c r="BF58" s="152">
        <v>0</v>
      </c>
      <c r="BG58" s="152"/>
      <c r="BH58" s="152">
        <v>0</v>
      </c>
      <c r="BI58" s="152"/>
      <c r="BJ58" s="152">
        <v>21.290642201834864</v>
      </c>
      <c r="BK58" s="152"/>
      <c r="BL58" s="152">
        <v>0</v>
      </c>
      <c r="BM58" s="152"/>
      <c r="BN58" s="156">
        <v>0</v>
      </c>
    </row>
    <row r="59" spans="1:66" ht="12.75">
      <c r="A59" s="86" t="s">
        <v>38</v>
      </c>
      <c r="B59" s="85" t="s">
        <v>50</v>
      </c>
      <c r="C59" s="108"/>
      <c r="D59" s="108"/>
      <c r="E59" s="151">
        <v>0</v>
      </c>
      <c r="F59" s="129"/>
      <c r="G59" s="152">
        <v>0</v>
      </c>
      <c r="H59" s="129"/>
      <c r="I59" s="183">
        <v>0</v>
      </c>
      <c r="J59" s="179"/>
      <c r="K59" s="183">
        <v>0</v>
      </c>
      <c r="L59" s="108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56">
        <v>0</v>
      </c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08"/>
      <c r="AV59" s="152">
        <v>0</v>
      </c>
      <c r="AW59" s="129"/>
      <c r="AX59" s="152">
        <v>0</v>
      </c>
      <c r="AY59" s="152"/>
      <c r="AZ59" s="152">
        <v>0</v>
      </c>
      <c r="BA59" s="152"/>
      <c r="BB59" s="152">
        <v>0</v>
      </c>
      <c r="BC59" s="152"/>
      <c r="BD59" s="157">
        <v>0</v>
      </c>
      <c r="BE59" s="152"/>
      <c r="BF59" s="152">
        <v>0</v>
      </c>
      <c r="BG59" s="152"/>
      <c r="BH59" s="152">
        <v>0</v>
      </c>
      <c r="BI59" s="152"/>
      <c r="BJ59" s="152">
        <v>0</v>
      </c>
      <c r="BK59" s="152"/>
      <c r="BL59" s="152">
        <v>0</v>
      </c>
      <c r="BM59" s="152"/>
      <c r="BN59" s="156">
        <v>0</v>
      </c>
    </row>
    <row r="60" spans="1:66" ht="12.75">
      <c r="A60" s="73" t="s">
        <v>39</v>
      </c>
      <c r="B60" s="79" t="s">
        <v>10</v>
      </c>
      <c r="C60" s="108"/>
      <c r="D60" s="108"/>
      <c r="E60" s="151">
        <v>0</v>
      </c>
      <c r="F60" s="129"/>
      <c r="G60" s="152">
        <v>0</v>
      </c>
      <c r="H60" s="129"/>
      <c r="I60" s="183">
        <v>0.8700703046534985</v>
      </c>
      <c r="J60" s="179"/>
      <c r="K60" s="183">
        <v>0.8700703046534985</v>
      </c>
      <c r="L60" s="108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56">
        <v>0</v>
      </c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08"/>
      <c r="AV60" s="152">
        <v>0</v>
      </c>
      <c r="AW60" s="129"/>
      <c r="AX60" s="152">
        <v>0</v>
      </c>
      <c r="AY60" s="152"/>
      <c r="AZ60" s="152">
        <v>0</v>
      </c>
      <c r="BA60" s="152"/>
      <c r="BB60" s="152">
        <v>0</v>
      </c>
      <c r="BC60" s="152"/>
      <c r="BD60" s="157">
        <v>0</v>
      </c>
      <c r="BE60" s="152"/>
      <c r="BF60" s="152">
        <v>0</v>
      </c>
      <c r="BG60" s="152"/>
      <c r="BH60" s="152">
        <v>0</v>
      </c>
      <c r="BI60" s="152"/>
      <c r="BJ60" s="152">
        <v>21.290642201834864</v>
      </c>
      <c r="BK60" s="152"/>
      <c r="BL60" s="152">
        <v>0</v>
      </c>
      <c r="BM60" s="152"/>
      <c r="BN60" s="156">
        <v>0</v>
      </c>
    </row>
    <row r="61" spans="1:66" ht="12.75">
      <c r="A61" s="73" t="s">
        <v>40</v>
      </c>
      <c r="B61" s="79" t="s">
        <v>11</v>
      </c>
      <c r="C61" s="108"/>
      <c r="D61" s="108"/>
      <c r="E61" s="151">
        <v>0</v>
      </c>
      <c r="F61" s="129"/>
      <c r="G61" s="152">
        <v>0</v>
      </c>
      <c r="H61" s="129"/>
      <c r="I61" s="183">
        <v>0</v>
      </c>
      <c r="J61" s="179"/>
      <c r="K61" s="183">
        <v>0</v>
      </c>
      <c r="L61" s="108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56">
        <v>0</v>
      </c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08"/>
      <c r="AV61" s="152">
        <v>0</v>
      </c>
      <c r="AW61" s="129"/>
      <c r="AX61" s="152">
        <v>0</v>
      </c>
      <c r="AY61" s="152"/>
      <c r="AZ61" s="152">
        <v>0</v>
      </c>
      <c r="BA61" s="152"/>
      <c r="BB61" s="152">
        <v>0</v>
      </c>
      <c r="BC61" s="152"/>
      <c r="BD61" s="157">
        <v>0</v>
      </c>
      <c r="BE61" s="152"/>
      <c r="BF61" s="152">
        <v>0</v>
      </c>
      <c r="BG61" s="152"/>
      <c r="BH61" s="152">
        <v>0</v>
      </c>
      <c r="BI61" s="152"/>
      <c r="BJ61" s="152">
        <v>0</v>
      </c>
      <c r="BK61" s="152"/>
      <c r="BL61" s="152">
        <v>0</v>
      </c>
      <c r="BM61" s="152"/>
      <c r="BN61" s="156">
        <v>0</v>
      </c>
    </row>
    <row r="62" spans="1:72" ht="12.75">
      <c r="A62" s="77" t="s">
        <v>41</v>
      </c>
      <c r="B62" s="75" t="s">
        <v>12</v>
      </c>
      <c r="C62" s="108"/>
      <c r="D62" s="108"/>
      <c r="E62" s="136">
        <v>0.015181878909333818</v>
      </c>
      <c r="F62" s="130"/>
      <c r="G62" s="137">
        <v>0.015181878909333821</v>
      </c>
      <c r="H62" s="129"/>
      <c r="I62" s="182">
        <v>0.015181878909333818</v>
      </c>
      <c r="J62" s="178"/>
      <c r="K62" s="182">
        <v>0.015181878909333818</v>
      </c>
      <c r="L62" s="108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39">
        <v>0.01518187890933382</v>
      </c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08"/>
      <c r="AV62" s="137">
        <v>0.01518187890933382</v>
      </c>
      <c r="AW62" s="130"/>
      <c r="AX62" s="137">
        <v>0.015181878909333821</v>
      </c>
      <c r="AY62" s="137"/>
      <c r="AZ62" s="137">
        <v>0.01518187890933382</v>
      </c>
      <c r="BA62" s="137"/>
      <c r="BB62" s="137">
        <v>0.01518187890933382</v>
      </c>
      <c r="BC62" s="137"/>
      <c r="BD62" s="140">
        <v>0.01518187890933382</v>
      </c>
      <c r="BE62" s="137"/>
      <c r="BF62" s="137">
        <v>0.01518187890933382</v>
      </c>
      <c r="BG62" s="137"/>
      <c r="BH62" s="137">
        <v>0.015181878909333818</v>
      </c>
      <c r="BI62" s="137"/>
      <c r="BJ62" s="137">
        <v>0.01518187890933382</v>
      </c>
      <c r="BK62" s="137"/>
      <c r="BL62" s="137">
        <v>0.015181878909333821</v>
      </c>
      <c r="BM62" s="137"/>
      <c r="BN62" s="139">
        <v>0.015181878909333818</v>
      </c>
      <c r="BO62" s="126"/>
      <c r="BP62" s="126"/>
      <c r="BQ62" s="126"/>
      <c r="BR62" s="126"/>
      <c r="BS62" s="126"/>
      <c r="BT62" s="126"/>
    </row>
    <row r="63" spans="1:66" ht="12.75">
      <c r="A63" s="73" t="s">
        <v>80</v>
      </c>
      <c r="B63" s="79" t="s">
        <v>13</v>
      </c>
      <c r="C63" s="108"/>
      <c r="D63" s="108"/>
      <c r="E63" s="151">
        <v>0.008797083767535071</v>
      </c>
      <c r="F63" s="129"/>
      <c r="G63" s="152">
        <v>0.008797083767535071</v>
      </c>
      <c r="H63" s="129"/>
      <c r="I63" s="183">
        <v>0.008797083767535071</v>
      </c>
      <c r="J63" s="179"/>
      <c r="K63" s="183">
        <v>0.008797083767535071</v>
      </c>
      <c r="L63" s="108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56">
        <v>0.008797083767535071</v>
      </c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08"/>
      <c r="AV63" s="152">
        <v>0.008797083767535071</v>
      </c>
      <c r="AW63" s="129"/>
      <c r="AX63" s="152">
        <v>0.008797083767535071</v>
      </c>
      <c r="AY63" s="152"/>
      <c r="AZ63" s="152">
        <v>0.008797083767535071</v>
      </c>
      <c r="BA63" s="152"/>
      <c r="BB63" s="152">
        <v>0</v>
      </c>
      <c r="BC63" s="152"/>
      <c r="BD63" s="157">
        <v>0.008797083767535071</v>
      </c>
      <c r="BE63" s="152"/>
      <c r="BF63" s="152">
        <v>0.008797083767535071</v>
      </c>
      <c r="BG63" s="152"/>
      <c r="BH63" s="152">
        <v>0.008797083767535071</v>
      </c>
      <c r="BI63" s="152"/>
      <c r="BJ63" s="152">
        <v>0.008797083767535071</v>
      </c>
      <c r="BK63" s="152"/>
      <c r="BL63" s="152">
        <v>0.008797083767535071</v>
      </c>
      <c r="BM63" s="152"/>
      <c r="BN63" s="156">
        <v>0.008797083767535071</v>
      </c>
    </row>
    <row r="64" spans="1:66" ht="12.75">
      <c r="A64" s="73" t="s">
        <v>42</v>
      </c>
      <c r="B64" s="85" t="s">
        <v>50</v>
      </c>
      <c r="C64" s="108"/>
      <c r="D64" s="108"/>
      <c r="E64" s="151">
        <v>0.001935358428857716</v>
      </c>
      <c r="F64" s="129"/>
      <c r="G64" s="152">
        <v>0.001935358428857716</v>
      </c>
      <c r="H64" s="129"/>
      <c r="I64" s="183">
        <v>0.001935358428857716</v>
      </c>
      <c r="J64" s="179"/>
      <c r="K64" s="183">
        <v>0.001935358428857716</v>
      </c>
      <c r="L64" s="108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56">
        <v>0.001935358428857716</v>
      </c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08"/>
      <c r="AV64" s="152">
        <v>0.001935358428857716</v>
      </c>
      <c r="AW64" s="129"/>
      <c r="AX64" s="152">
        <v>0.001935358428857716</v>
      </c>
      <c r="AY64" s="152"/>
      <c r="AZ64" s="152">
        <v>0.001935358428857716</v>
      </c>
      <c r="BA64" s="152"/>
      <c r="BB64" s="152">
        <v>0.001935358428857716</v>
      </c>
      <c r="BC64" s="152"/>
      <c r="BD64" s="157">
        <v>0.001935358428857716</v>
      </c>
      <c r="BE64" s="152"/>
      <c r="BF64" s="152">
        <v>0.001935358428857716</v>
      </c>
      <c r="BG64" s="152"/>
      <c r="BH64" s="152">
        <v>0.001935358428857716</v>
      </c>
      <c r="BI64" s="152"/>
      <c r="BJ64" s="152">
        <v>0.001935358428857716</v>
      </c>
      <c r="BK64" s="152"/>
      <c r="BL64" s="152">
        <v>0.001935358428857716</v>
      </c>
      <c r="BM64" s="152"/>
      <c r="BN64" s="156">
        <v>0.001935358428857716</v>
      </c>
    </row>
    <row r="65" spans="1:66" ht="12.75">
      <c r="A65" s="73" t="s">
        <v>43</v>
      </c>
      <c r="B65" s="79" t="s">
        <v>16</v>
      </c>
      <c r="C65" s="108"/>
      <c r="D65" s="108"/>
      <c r="E65" s="151">
        <v>0.004449436712941034</v>
      </c>
      <c r="F65" s="129"/>
      <c r="G65" s="152">
        <v>0.004449436712941034</v>
      </c>
      <c r="H65" s="129"/>
      <c r="I65" s="183">
        <v>0.004449436712941034</v>
      </c>
      <c r="J65" s="179"/>
      <c r="K65" s="183">
        <v>0.004449436712941034</v>
      </c>
      <c r="L65" s="108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56">
        <v>0.004449436712941033</v>
      </c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08"/>
      <c r="AV65" s="152">
        <v>0.004449436712941034</v>
      </c>
      <c r="AW65" s="129"/>
      <c r="AX65" s="152">
        <v>0.004449436712941034</v>
      </c>
      <c r="AY65" s="152"/>
      <c r="AZ65" s="152">
        <v>0.004449436712941034</v>
      </c>
      <c r="BA65" s="152"/>
      <c r="BB65" s="152">
        <v>0</v>
      </c>
      <c r="BC65" s="152"/>
      <c r="BD65" s="157">
        <v>0.004449436712941034</v>
      </c>
      <c r="BE65" s="152"/>
      <c r="BF65" s="152">
        <v>0.004449436712941034</v>
      </c>
      <c r="BG65" s="152"/>
      <c r="BH65" s="152">
        <v>0.004449436712941034</v>
      </c>
      <c r="BI65" s="152"/>
      <c r="BJ65" s="152">
        <v>0.004449436712941034</v>
      </c>
      <c r="BK65" s="152"/>
      <c r="BL65" s="152">
        <v>0.004449436712941034</v>
      </c>
      <c r="BM65" s="152"/>
      <c r="BN65" s="156">
        <v>0.004449436712941034</v>
      </c>
    </row>
    <row r="66" spans="1:66" ht="12.75">
      <c r="A66" s="76">
        <v>2</v>
      </c>
      <c r="B66" s="75" t="s">
        <v>15</v>
      </c>
      <c r="C66" s="108"/>
      <c r="D66" s="108"/>
      <c r="E66" s="136">
        <v>0.12179864755911823</v>
      </c>
      <c r="F66" s="130"/>
      <c r="G66" s="137">
        <v>0.12179864755911823</v>
      </c>
      <c r="H66" s="129"/>
      <c r="I66" s="182">
        <v>0.12179864755911823</v>
      </c>
      <c r="J66" s="178"/>
      <c r="K66" s="182">
        <v>0.12179864755911823</v>
      </c>
      <c r="L66" s="108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39">
        <v>0.12179864755911823</v>
      </c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08"/>
      <c r="AV66" s="137">
        <v>0.12179864755911823</v>
      </c>
      <c r="AW66" s="130"/>
      <c r="AX66" s="137">
        <v>0.12179864755911823</v>
      </c>
      <c r="AY66" s="137"/>
      <c r="AZ66" s="137">
        <v>0.12179864755911823</v>
      </c>
      <c r="BA66" s="137"/>
      <c r="BB66" s="137">
        <v>0</v>
      </c>
      <c r="BC66" s="137"/>
      <c r="BD66" s="140">
        <v>0.12179864755911823</v>
      </c>
      <c r="BE66" s="137"/>
      <c r="BF66" s="137">
        <v>0.12179864755911823</v>
      </c>
      <c r="BG66" s="137"/>
      <c r="BH66" s="137">
        <v>0.12179864755911823</v>
      </c>
      <c r="BI66" s="137"/>
      <c r="BJ66" s="137">
        <v>0.12179864755911823</v>
      </c>
      <c r="BK66" s="137"/>
      <c r="BL66" s="137">
        <v>0.12179864755911823</v>
      </c>
      <c r="BM66" s="137"/>
      <c r="BN66" s="139">
        <v>0.12179864755911823</v>
      </c>
    </row>
    <row r="67" spans="1:66" ht="12.75">
      <c r="A67" s="77" t="s">
        <v>44</v>
      </c>
      <c r="B67" s="79" t="s">
        <v>13</v>
      </c>
      <c r="C67" s="108"/>
      <c r="D67" s="108"/>
      <c r="E67" s="151">
        <v>0.09448721683366731</v>
      </c>
      <c r="F67" s="129"/>
      <c r="G67" s="152">
        <v>0.09448721683366733</v>
      </c>
      <c r="H67" s="129"/>
      <c r="I67" s="183">
        <v>0.09448721683366733</v>
      </c>
      <c r="J67" s="179"/>
      <c r="K67" s="183">
        <v>0.09448721683366733</v>
      </c>
      <c r="L67" s="108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56">
        <v>0.09448721683366734</v>
      </c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08"/>
      <c r="AV67" s="152">
        <v>0.09448721683366733</v>
      </c>
      <c r="AW67" s="129"/>
      <c r="AX67" s="152">
        <v>0.09448721683366734</v>
      </c>
      <c r="AY67" s="152"/>
      <c r="AZ67" s="152">
        <v>0.09448721683366731</v>
      </c>
      <c r="BA67" s="152"/>
      <c r="BB67" s="152">
        <v>0</v>
      </c>
      <c r="BC67" s="152"/>
      <c r="BD67" s="157">
        <v>0.09448721683366733</v>
      </c>
      <c r="BE67" s="152"/>
      <c r="BF67" s="152">
        <v>0.09448721683366733</v>
      </c>
      <c r="BG67" s="152"/>
      <c r="BH67" s="152">
        <v>0.09448721683366733</v>
      </c>
      <c r="BI67" s="152"/>
      <c r="BJ67" s="152">
        <v>0.09448721683366733</v>
      </c>
      <c r="BK67" s="152"/>
      <c r="BL67" s="152">
        <v>0.09448721683366733</v>
      </c>
      <c r="BM67" s="152"/>
      <c r="BN67" s="156">
        <v>0.09448721683366733</v>
      </c>
    </row>
    <row r="68" spans="1:66" ht="12.75">
      <c r="A68" s="77" t="s">
        <v>45</v>
      </c>
      <c r="B68" s="79" t="s">
        <v>50</v>
      </c>
      <c r="C68" s="108"/>
      <c r="D68" s="108"/>
      <c r="E68" s="151">
        <v>0.020787187703406814</v>
      </c>
      <c r="F68" s="129"/>
      <c r="G68" s="152">
        <v>0.020787187703406814</v>
      </c>
      <c r="H68" s="129"/>
      <c r="I68" s="183">
        <v>0.020787187703406814</v>
      </c>
      <c r="J68" s="179"/>
      <c r="K68" s="183">
        <v>0.020787187703406814</v>
      </c>
      <c r="L68" s="108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56">
        <v>0.02078718770340681</v>
      </c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08"/>
      <c r="AV68" s="152">
        <v>0.020787187703406814</v>
      </c>
      <c r="AW68" s="129"/>
      <c r="AX68" s="152">
        <v>0.020787187703406814</v>
      </c>
      <c r="AY68" s="152"/>
      <c r="AZ68" s="152">
        <v>0.020787187703406814</v>
      </c>
      <c r="BA68" s="152"/>
      <c r="BB68" s="152">
        <v>0</v>
      </c>
      <c r="BC68" s="152"/>
      <c r="BD68" s="157">
        <v>0.020787187703406814</v>
      </c>
      <c r="BE68" s="152"/>
      <c r="BF68" s="152">
        <v>0.020787187703406814</v>
      </c>
      <c r="BG68" s="152"/>
      <c r="BH68" s="152">
        <v>0.020787187703406814</v>
      </c>
      <c r="BI68" s="152"/>
      <c r="BJ68" s="152">
        <v>0.020787187703406814</v>
      </c>
      <c r="BK68" s="152"/>
      <c r="BL68" s="152">
        <v>0.020787187703406814</v>
      </c>
      <c r="BM68" s="152"/>
      <c r="BN68" s="156">
        <v>0.020787187703406814</v>
      </c>
    </row>
    <row r="69" spans="1:66" ht="12.75">
      <c r="A69" s="77" t="s">
        <v>46</v>
      </c>
      <c r="B69" s="79" t="s">
        <v>16</v>
      </c>
      <c r="C69" s="108"/>
      <c r="D69" s="108"/>
      <c r="E69" s="151">
        <v>0.006524243022044091</v>
      </c>
      <c r="F69" s="129"/>
      <c r="G69" s="152">
        <v>0.0065242430220440895</v>
      </c>
      <c r="H69" s="129"/>
      <c r="I69" s="183">
        <v>0.00652424302204409</v>
      </c>
      <c r="J69" s="179"/>
      <c r="K69" s="183">
        <v>0.00652424302204409</v>
      </c>
      <c r="L69" s="108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56">
        <v>0.00652424302204409</v>
      </c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08"/>
      <c r="AV69" s="152">
        <v>0.0065242430220440895</v>
      </c>
      <c r="AW69" s="129"/>
      <c r="AX69" s="152">
        <v>0.00652424302204409</v>
      </c>
      <c r="AY69" s="152"/>
      <c r="AZ69" s="152">
        <v>0.00652424302204409</v>
      </c>
      <c r="BA69" s="152"/>
      <c r="BB69" s="152">
        <v>0</v>
      </c>
      <c r="BC69" s="152"/>
      <c r="BD69" s="157">
        <v>0.0065242430220440895</v>
      </c>
      <c r="BE69" s="152"/>
      <c r="BF69" s="152">
        <v>0.0065242430220440895</v>
      </c>
      <c r="BG69" s="152"/>
      <c r="BH69" s="152">
        <v>0.00652424302204409</v>
      </c>
      <c r="BI69" s="152"/>
      <c r="BJ69" s="152">
        <v>0.00652424302204409</v>
      </c>
      <c r="BK69" s="152"/>
      <c r="BL69" s="152">
        <v>0.00652424302204409</v>
      </c>
      <c r="BM69" s="152"/>
      <c r="BN69" s="156">
        <v>0.00652424302204409</v>
      </c>
    </row>
    <row r="70" spans="1:66" ht="12.75">
      <c r="A70" s="76">
        <v>3</v>
      </c>
      <c r="B70" s="75" t="s">
        <v>68</v>
      </c>
      <c r="C70" s="108"/>
      <c r="D70" s="108"/>
      <c r="E70" s="136">
        <v>0</v>
      </c>
      <c r="F70" s="130"/>
      <c r="G70" s="137">
        <v>0</v>
      </c>
      <c r="H70" s="129"/>
      <c r="I70" s="182">
        <v>0</v>
      </c>
      <c r="J70" s="178"/>
      <c r="K70" s="182">
        <v>0</v>
      </c>
      <c r="L70" s="108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39">
        <v>0</v>
      </c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08"/>
      <c r="AV70" s="137">
        <v>0</v>
      </c>
      <c r="AW70" s="130"/>
      <c r="AX70" s="137">
        <v>0</v>
      </c>
      <c r="AY70" s="137"/>
      <c r="AZ70" s="137">
        <v>0</v>
      </c>
      <c r="BA70" s="137"/>
      <c r="BB70" s="137">
        <v>0</v>
      </c>
      <c r="BC70" s="137"/>
      <c r="BD70" s="140">
        <v>0</v>
      </c>
      <c r="BE70" s="137"/>
      <c r="BF70" s="137">
        <v>0</v>
      </c>
      <c r="BG70" s="137"/>
      <c r="BH70" s="137">
        <v>0</v>
      </c>
      <c r="BI70" s="137"/>
      <c r="BJ70" s="137">
        <v>0</v>
      </c>
      <c r="BK70" s="137"/>
      <c r="BL70" s="137">
        <v>0</v>
      </c>
      <c r="BM70" s="137"/>
      <c r="BN70" s="139">
        <v>0</v>
      </c>
    </row>
    <row r="71" spans="1:77" ht="12.75">
      <c r="A71" s="77" t="s">
        <v>115</v>
      </c>
      <c r="B71" s="79" t="s">
        <v>13</v>
      </c>
      <c r="C71" s="108"/>
      <c r="D71" s="108"/>
      <c r="E71" s="151">
        <v>0</v>
      </c>
      <c r="F71" s="129"/>
      <c r="G71" s="152">
        <v>0</v>
      </c>
      <c r="H71" s="129"/>
      <c r="I71" s="183">
        <v>0</v>
      </c>
      <c r="J71" s="179"/>
      <c r="K71" s="183">
        <v>0</v>
      </c>
      <c r="L71" s="108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56">
        <v>0</v>
      </c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08"/>
      <c r="AV71" s="152">
        <v>0</v>
      </c>
      <c r="AW71" s="129"/>
      <c r="AX71" s="152">
        <v>0</v>
      </c>
      <c r="AY71" s="152"/>
      <c r="AZ71" s="152">
        <v>0</v>
      </c>
      <c r="BA71" s="152"/>
      <c r="BB71" s="152">
        <v>0</v>
      </c>
      <c r="BC71" s="152"/>
      <c r="BD71" s="157">
        <v>0</v>
      </c>
      <c r="BE71" s="152"/>
      <c r="BF71" s="152">
        <v>0</v>
      </c>
      <c r="BG71" s="152"/>
      <c r="BH71" s="152">
        <v>0</v>
      </c>
      <c r="BI71" s="152"/>
      <c r="BJ71" s="152">
        <v>0</v>
      </c>
      <c r="BK71" s="152"/>
      <c r="BL71" s="152">
        <v>0</v>
      </c>
      <c r="BM71" s="152"/>
      <c r="BN71" s="156">
        <v>0</v>
      </c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</row>
    <row r="72" spans="1:77" ht="12.75">
      <c r="A72" s="84" t="s">
        <v>116</v>
      </c>
      <c r="B72" s="85" t="s">
        <v>50</v>
      </c>
      <c r="C72" s="108"/>
      <c r="D72" s="108"/>
      <c r="E72" s="151">
        <v>0</v>
      </c>
      <c r="F72" s="129"/>
      <c r="G72" s="152">
        <v>0</v>
      </c>
      <c r="H72" s="129"/>
      <c r="I72" s="183">
        <v>0</v>
      </c>
      <c r="J72" s="179"/>
      <c r="K72" s="183">
        <v>0</v>
      </c>
      <c r="L72" s="108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56">
        <v>0</v>
      </c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08"/>
      <c r="AV72" s="152">
        <v>0</v>
      </c>
      <c r="AW72" s="129"/>
      <c r="AX72" s="152">
        <v>0</v>
      </c>
      <c r="AY72" s="152"/>
      <c r="AZ72" s="152">
        <v>0</v>
      </c>
      <c r="BA72" s="152"/>
      <c r="BB72" s="152">
        <v>0</v>
      </c>
      <c r="BC72" s="152"/>
      <c r="BD72" s="157">
        <v>0</v>
      </c>
      <c r="BE72" s="152"/>
      <c r="BF72" s="152">
        <v>0</v>
      </c>
      <c r="BG72" s="152"/>
      <c r="BH72" s="152">
        <v>0</v>
      </c>
      <c r="BI72" s="152"/>
      <c r="BJ72" s="152">
        <v>0</v>
      </c>
      <c r="BK72" s="152"/>
      <c r="BL72" s="152">
        <v>0</v>
      </c>
      <c r="BM72" s="152"/>
      <c r="BN72" s="156">
        <v>0</v>
      </c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</row>
    <row r="73" spans="1:77" ht="12.75">
      <c r="A73" s="77" t="s">
        <v>117</v>
      </c>
      <c r="B73" s="79" t="s">
        <v>118</v>
      </c>
      <c r="C73" s="108"/>
      <c r="D73" s="108"/>
      <c r="E73" s="151">
        <v>0</v>
      </c>
      <c r="F73" s="129"/>
      <c r="G73" s="152">
        <v>0</v>
      </c>
      <c r="H73" s="129"/>
      <c r="I73" s="183">
        <v>0</v>
      </c>
      <c r="J73" s="179"/>
      <c r="K73" s="183">
        <v>0</v>
      </c>
      <c r="L73" s="108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56">
        <v>0</v>
      </c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08"/>
      <c r="AV73" s="152">
        <v>0</v>
      </c>
      <c r="AW73" s="129"/>
      <c r="AX73" s="152">
        <v>0</v>
      </c>
      <c r="AY73" s="152"/>
      <c r="AZ73" s="152">
        <v>0</v>
      </c>
      <c r="BA73" s="152"/>
      <c r="BB73" s="152">
        <v>0</v>
      </c>
      <c r="BC73" s="152"/>
      <c r="BD73" s="157">
        <v>0</v>
      </c>
      <c r="BE73" s="152"/>
      <c r="BF73" s="152">
        <v>0</v>
      </c>
      <c r="BG73" s="152"/>
      <c r="BH73" s="152">
        <v>0</v>
      </c>
      <c r="BI73" s="152"/>
      <c r="BJ73" s="152">
        <v>0</v>
      </c>
      <c r="BK73" s="152"/>
      <c r="BL73" s="152">
        <v>0</v>
      </c>
      <c r="BM73" s="152"/>
      <c r="BN73" s="156">
        <v>0</v>
      </c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</row>
    <row r="74" spans="1:66" ht="12.75">
      <c r="A74" s="76">
        <v>4</v>
      </c>
      <c r="B74" s="75" t="s">
        <v>72</v>
      </c>
      <c r="C74" s="108"/>
      <c r="D74" s="108"/>
      <c r="E74" s="136">
        <v>0</v>
      </c>
      <c r="F74" s="130"/>
      <c r="G74" s="137">
        <v>0</v>
      </c>
      <c r="H74" s="129"/>
      <c r="I74" s="182">
        <v>0</v>
      </c>
      <c r="J74" s="178"/>
      <c r="K74" s="182">
        <v>0</v>
      </c>
      <c r="L74" s="108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39">
        <v>0</v>
      </c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08"/>
      <c r="AV74" s="137">
        <v>0</v>
      </c>
      <c r="AW74" s="130"/>
      <c r="AX74" s="137">
        <v>0</v>
      </c>
      <c r="AY74" s="137"/>
      <c r="AZ74" s="137">
        <v>0</v>
      </c>
      <c r="BA74" s="137"/>
      <c r="BB74" s="137">
        <v>0</v>
      </c>
      <c r="BC74" s="137"/>
      <c r="BD74" s="140">
        <v>0</v>
      </c>
      <c r="BE74" s="137"/>
      <c r="BF74" s="137">
        <v>0</v>
      </c>
      <c r="BG74" s="137"/>
      <c r="BH74" s="137">
        <v>0</v>
      </c>
      <c r="BI74" s="137"/>
      <c r="BJ74" s="137">
        <v>0</v>
      </c>
      <c r="BK74" s="137"/>
      <c r="BL74" s="137">
        <v>0</v>
      </c>
      <c r="BM74" s="137"/>
      <c r="BN74" s="139">
        <v>0</v>
      </c>
    </row>
    <row r="75" spans="1:66" ht="12.75">
      <c r="A75" s="17">
        <v>5</v>
      </c>
      <c r="B75" s="79" t="s">
        <v>18</v>
      </c>
      <c r="C75" s="108"/>
      <c r="D75" s="108"/>
      <c r="E75" s="151">
        <v>0</v>
      </c>
      <c r="F75" s="129"/>
      <c r="G75" s="152">
        <v>0</v>
      </c>
      <c r="H75" s="129"/>
      <c r="I75" s="183">
        <v>0</v>
      </c>
      <c r="J75" s="179"/>
      <c r="K75" s="183">
        <v>0</v>
      </c>
      <c r="L75" s="108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56">
        <v>0</v>
      </c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08"/>
      <c r="AV75" s="152">
        <v>0</v>
      </c>
      <c r="AW75" s="129"/>
      <c r="AX75" s="152">
        <v>0</v>
      </c>
      <c r="AY75" s="152"/>
      <c r="AZ75" s="152">
        <v>0</v>
      </c>
      <c r="BA75" s="152"/>
      <c r="BB75" s="152">
        <v>0</v>
      </c>
      <c r="BC75" s="152"/>
      <c r="BD75" s="157">
        <v>0</v>
      </c>
      <c r="BE75" s="152"/>
      <c r="BF75" s="152">
        <v>0</v>
      </c>
      <c r="BG75" s="152"/>
      <c r="BH75" s="152">
        <v>0</v>
      </c>
      <c r="BI75" s="152"/>
      <c r="BJ75" s="152">
        <v>0</v>
      </c>
      <c r="BK75" s="152"/>
      <c r="BL75" s="152">
        <v>0</v>
      </c>
      <c r="BM75" s="152"/>
      <c r="BN75" s="156">
        <v>0</v>
      </c>
    </row>
    <row r="76" spans="1:66" ht="25.5">
      <c r="A76" s="76">
        <v>6</v>
      </c>
      <c r="B76" s="79" t="s">
        <v>81</v>
      </c>
      <c r="C76" s="108"/>
      <c r="D76" s="108"/>
      <c r="E76" s="153">
        <v>26.659809660016396</v>
      </c>
      <c r="F76" s="154"/>
      <c r="G76" s="155">
        <v>6.790812936251968</v>
      </c>
      <c r="H76" s="154"/>
      <c r="I76" s="184">
        <v>17.408110215483138</v>
      </c>
      <c r="J76" s="180"/>
      <c r="K76" s="184">
        <v>17.408110215483138</v>
      </c>
      <c r="L76" s="108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56">
        <v>3.363122545387092</v>
      </c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08"/>
      <c r="AV76" s="152">
        <v>9.249983944682727</v>
      </c>
      <c r="AW76" s="129"/>
      <c r="AX76" s="152">
        <v>38.49418294731459</v>
      </c>
      <c r="AY76" s="152"/>
      <c r="AZ76" s="152">
        <v>4.37561636187627</v>
      </c>
      <c r="BA76" s="152"/>
      <c r="BB76" s="152">
        <v>5.6330412293921235</v>
      </c>
      <c r="BC76" s="152"/>
      <c r="BD76" s="158">
        <v>0</v>
      </c>
      <c r="BE76" s="152"/>
      <c r="BF76" s="152">
        <v>3.6186669957556883</v>
      </c>
      <c r="BG76" s="152"/>
      <c r="BH76" s="152">
        <v>31.29158838957654</v>
      </c>
      <c r="BI76" s="152"/>
      <c r="BJ76" s="152">
        <v>7.8751316152322595</v>
      </c>
      <c r="BK76" s="152"/>
      <c r="BL76" s="152">
        <v>9.312119731951412</v>
      </c>
      <c r="BM76" s="152"/>
      <c r="BN76" s="159">
        <v>4.702226871772134</v>
      </c>
    </row>
    <row r="77" spans="1:66" ht="12.75">
      <c r="A77" s="76">
        <v>7</v>
      </c>
      <c r="B77" s="75" t="s">
        <v>73</v>
      </c>
      <c r="C77" s="108"/>
      <c r="D77" s="108"/>
      <c r="E77" s="136">
        <v>30.249550416118527</v>
      </c>
      <c r="F77" s="130"/>
      <c r="G77" s="137">
        <v>10.125757767570306</v>
      </c>
      <c r="H77" s="129"/>
      <c r="I77" s="182">
        <v>20.32099693277851</v>
      </c>
      <c r="J77" s="178"/>
      <c r="K77" s="182">
        <v>20.32099693277851</v>
      </c>
      <c r="L77" s="108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39">
        <v>5.914455071855545</v>
      </c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08"/>
      <c r="AV77" s="137">
        <v>11.334790271729293</v>
      </c>
      <c r="AW77" s="130"/>
      <c r="AX77" s="137">
        <v>41.293286852062415</v>
      </c>
      <c r="AY77" s="137"/>
      <c r="AZ77" s="137">
        <v>6.446025548945014</v>
      </c>
      <c r="BA77" s="137"/>
      <c r="BB77" s="137">
        <v>7.488218684083347</v>
      </c>
      <c r="BC77" s="137"/>
      <c r="BD77" s="140">
        <v>2.2390911210703934</v>
      </c>
      <c r="BE77" s="137"/>
      <c r="BF77" s="137">
        <v>5.704535656311518</v>
      </c>
      <c r="BG77" s="137"/>
      <c r="BH77" s="137">
        <v>33.72574247501935</v>
      </c>
      <c r="BI77" s="137"/>
      <c r="BJ77" s="137">
        <v>31.263846950141083</v>
      </c>
      <c r="BK77" s="137"/>
      <c r="BL77" s="137">
        <v>11.363914057036148</v>
      </c>
      <c r="BM77" s="137"/>
      <c r="BN77" s="139">
        <v>6.675592811499925</v>
      </c>
    </row>
    <row r="78" spans="1:66" ht="12.75">
      <c r="A78" s="17">
        <v>8</v>
      </c>
      <c r="B78" s="79" t="s">
        <v>20</v>
      </c>
      <c r="C78" s="108"/>
      <c r="D78" s="108"/>
      <c r="E78" s="151">
        <v>0</v>
      </c>
      <c r="F78" s="129"/>
      <c r="G78" s="152">
        <v>0</v>
      </c>
      <c r="H78" s="129"/>
      <c r="I78" s="183">
        <v>0</v>
      </c>
      <c r="J78" s="179"/>
      <c r="K78" s="183">
        <v>0</v>
      </c>
      <c r="L78" s="108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39">
        <v>0</v>
      </c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08"/>
      <c r="AV78" s="137">
        <v>0</v>
      </c>
      <c r="AW78" s="130"/>
      <c r="AX78" s="137">
        <v>0</v>
      </c>
      <c r="AY78" s="137"/>
      <c r="AZ78" s="137">
        <v>0</v>
      </c>
      <c r="BA78" s="137"/>
      <c r="BB78" s="137">
        <v>0</v>
      </c>
      <c r="BC78" s="137"/>
      <c r="BD78" s="140">
        <v>0</v>
      </c>
      <c r="BE78" s="137"/>
      <c r="BF78" s="137">
        <v>0</v>
      </c>
      <c r="BG78" s="137"/>
      <c r="BH78" s="137">
        <v>0</v>
      </c>
      <c r="BI78" s="137"/>
      <c r="BJ78" s="137">
        <v>0</v>
      </c>
      <c r="BK78" s="137"/>
      <c r="BL78" s="137">
        <v>0</v>
      </c>
      <c r="BM78" s="137"/>
      <c r="BN78" s="139">
        <v>0</v>
      </c>
    </row>
    <row r="79" spans="1:66" ht="12.75">
      <c r="A79" s="76">
        <v>9</v>
      </c>
      <c r="B79" s="75" t="s">
        <v>82</v>
      </c>
      <c r="C79" s="108"/>
      <c r="D79" s="108"/>
      <c r="E79" s="136">
        <v>0.14358963024408522</v>
      </c>
      <c r="F79" s="130"/>
      <c r="G79" s="137">
        <v>0.1333977932527335</v>
      </c>
      <c r="H79" s="129"/>
      <c r="I79" s="182">
        <v>0.11651546869181474</v>
      </c>
      <c r="J79" s="178"/>
      <c r="K79" s="182">
        <v>0.11651546869181474</v>
      </c>
      <c r="L79" s="108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39">
        <v>0.10205330105873811</v>
      </c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08"/>
      <c r="AV79" s="137">
        <v>0.0833922530818626</v>
      </c>
      <c r="AW79" s="130"/>
      <c r="AX79" s="137">
        <v>0.11196415618991294</v>
      </c>
      <c r="AY79" s="137"/>
      <c r="AZ79" s="137">
        <v>0.08281636748274974</v>
      </c>
      <c r="BA79" s="137"/>
      <c r="BB79" s="137">
        <v>0.07420709818764896</v>
      </c>
      <c r="BC79" s="137"/>
      <c r="BD79" s="140">
        <v>0.08956364484281575</v>
      </c>
      <c r="BE79" s="137"/>
      <c r="BF79" s="137">
        <v>0.08343474642223321</v>
      </c>
      <c r="BG79" s="137"/>
      <c r="BH79" s="137">
        <v>0.09736616341771243</v>
      </c>
      <c r="BI79" s="137"/>
      <c r="BJ79" s="137">
        <v>0.9355486133963529</v>
      </c>
      <c r="BK79" s="137"/>
      <c r="BL79" s="137">
        <v>0.08207177300338946</v>
      </c>
      <c r="BM79" s="137"/>
      <c r="BN79" s="139">
        <v>0.07893463758911161</v>
      </c>
    </row>
    <row r="80" spans="1:66" ht="12.75">
      <c r="A80" s="78" t="s">
        <v>61</v>
      </c>
      <c r="B80" s="79" t="s">
        <v>22</v>
      </c>
      <c r="C80" s="108"/>
      <c r="D80" s="108"/>
      <c r="E80" s="151">
        <v>0.02584613344393534</v>
      </c>
      <c r="F80" s="129"/>
      <c r="G80" s="152">
        <v>0.02401160278549203</v>
      </c>
      <c r="H80" s="129"/>
      <c r="I80" s="183">
        <v>0.020972784364526657</v>
      </c>
      <c r="J80" s="179"/>
      <c r="K80" s="183">
        <v>0.020972784364526657</v>
      </c>
      <c r="L80" s="108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56">
        <v>0.018369594190572863</v>
      </c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08"/>
      <c r="AV80" s="152">
        <v>0.015010605554735266</v>
      </c>
      <c r="AW80" s="129"/>
      <c r="AX80" s="152">
        <v>0.020153548114184332</v>
      </c>
      <c r="AY80" s="152"/>
      <c r="AZ80" s="152">
        <v>0.014906946146894954</v>
      </c>
      <c r="BA80" s="152"/>
      <c r="BB80" s="152">
        <v>0.013357277673776813</v>
      </c>
      <c r="BC80" s="152"/>
      <c r="BD80" s="157">
        <v>0.016121456071706834</v>
      </c>
      <c r="BE80" s="152"/>
      <c r="BF80" s="152">
        <v>0.015018254356001978</v>
      </c>
      <c r="BG80" s="152"/>
      <c r="BH80" s="152">
        <v>0.017525909415188234</v>
      </c>
      <c r="BI80" s="152"/>
      <c r="BJ80" s="152">
        <v>0.1683987504113435</v>
      </c>
      <c r="BK80" s="152"/>
      <c r="BL80" s="152">
        <v>0.014772919140610102</v>
      </c>
      <c r="BM80" s="152"/>
      <c r="BN80" s="156">
        <v>0.01420823476604009</v>
      </c>
    </row>
    <row r="81" spans="1:66" ht="12.75">
      <c r="A81" s="78" t="s">
        <v>62</v>
      </c>
      <c r="B81" s="79" t="s">
        <v>23</v>
      </c>
      <c r="C81" s="108"/>
      <c r="D81" s="108"/>
      <c r="E81" s="151">
        <v>0</v>
      </c>
      <c r="F81" s="129"/>
      <c r="G81" s="152">
        <v>0</v>
      </c>
      <c r="H81" s="129"/>
      <c r="I81" s="183">
        <v>0</v>
      </c>
      <c r="J81" s="179"/>
      <c r="K81" s="183">
        <v>0</v>
      </c>
      <c r="L81" s="108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56">
        <v>0</v>
      </c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08"/>
      <c r="AV81" s="152">
        <v>0</v>
      </c>
      <c r="AW81" s="129"/>
      <c r="AX81" s="152">
        <v>0</v>
      </c>
      <c r="AY81" s="152"/>
      <c r="AZ81" s="152">
        <v>0</v>
      </c>
      <c r="BA81" s="152"/>
      <c r="BB81" s="152">
        <v>0</v>
      </c>
      <c r="BC81" s="152"/>
      <c r="BD81" s="157">
        <v>0</v>
      </c>
      <c r="BE81" s="152"/>
      <c r="BF81" s="152">
        <v>0</v>
      </c>
      <c r="BG81" s="152"/>
      <c r="BH81" s="152">
        <v>0</v>
      </c>
      <c r="BI81" s="152"/>
      <c r="BJ81" s="152">
        <v>0</v>
      </c>
      <c r="BK81" s="152"/>
      <c r="BL81" s="152">
        <v>0</v>
      </c>
      <c r="BM81" s="152"/>
      <c r="BN81" s="156">
        <v>0</v>
      </c>
    </row>
    <row r="82" spans="1:66" ht="12.75">
      <c r="A82" s="78" t="s">
        <v>66</v>
      </c>
      <c r="B82" s="79" t="s">
        <v>24</v>
      </c>
      <c r="C82" s="108"/>
      <c r="D82" s="108"/>
      <c r="E82" s="151">
        <v>0</v>
      </c>
      <c r="F82" s="129"/>
      <c r="G82" s="152">
        <v>0</v>
      </c>
      <c r="H82" s="129"/>
      <c r="I82" s="183">
        <v>0</v>
      </c>
      <c r="J82" s="179"/>
      <c r="K82" s="183">
        <v>0</v>
      </c>
      <c r="L82" s="108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56">
        <v>0</v>
      </c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08"/>
      <c r="AV82" s="152">
        <v>0</v>
      </c>
      <c r="AW82" s="129"/>
      <c r="AX82" s="152">
        <v>0</v>
      </c>
      <c r="AY82" s="152"/>
      <c r="AZ82" s="152">
        <v>0</v>
      </c>
      <c r="BA82" s="152"/>
      <c r="BB82" s="152">
        <v>0</v>
      </c>
      <c r="BC82" s="152"/>
      <c r="BD82" s="157">
        <v>0</v>
      </c>
      <c r="BE82" s="152"/>
      <c r="BF82" s="152">
        <v>0</v>
      </c>
      <c r="BG82" s="152"/>
      <c r="BH82" s="152">
        <v>0</v>
      </c>
      <c r="BI82" s="152"/>
      <c r="BJ82" s="152">
        <v>0</v>
      </c>
      <c r="BK82" s="152"/>
      <c r="BL82" s="152">
        <v>0</v>
      </c>
      <c r="BM82" s="152"/>
      <c r="BN82" s="156">
        <v>0</v>
      </c>
    </row>
    <row r="83" spans="1:66" ht="12.75">
      <c r="A83" s="78" t="s">
        <v>119</v>
      </c>
      <c r="B83" s="79" t="s">
        <v>51</v>
      </c>
      <c r="C83" s="108"/>
      <c r="D83" s="108"/>
      <c r="E83" s="151">
        <v>0</v>
      </c>
      <c r="F83" s="129"/>
      <c r="G83" s="152">
        <v>0</v>
      </c>
      <c r="H83" s="129"/>
      <c r="I83" s="183">
        <v>0</v>
      </c>
      <c r="J83" s="179"/>
      <c r="K83" s="183">
        <v>0</v>
      </c>
      <c r="L83" s="108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56">
        <v>0</v>
      </c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08"/>
      <c r="AV83" s="152">
        <v>0</v>
      </c>
      <c r="AW83" s="129"/>
      <c r="AX83" s="152">
        <v>0</v>
      </c>
      <c r="AY83" s="152"/>
      <c r="AZ83" s="152">
        <v>0</v>
      </c>
      <c r="BA83" s="152"/>
      <c r="BB83" s="152">
        <v>0</v>
      </c>
      <c r="BC83" s="152"/>
      <c r="BD83" s="157">
        <v>0</v>
      </c>
      <c r="BE83" s="152"/>
      <c r="BF83" s="152">
        <v>0</v>
      </c>
      <c r="BG83" s="152"/>
      <c r="BH83" s="152">
        <v>0</v>
      </c>
      <c r="BI83" s="152"/>
      <c r="BJ83" s="152">
        <v>0</v>
      </c>
      <c r="BK83" s="152"/>
      <c r="BL83" s="152">
        <v>0</v>
      </c>
      <c r="BM83" s="152"/>
      <c r="BN83" s="156">
        <v>0</v>
      </c>
    </row>
    <row r="84" spans="1:66" ht="25.5">
      <c r="A84" s="78" t="s">
        <v>120</v>
      </c>
      <c r="B84" s="1" t="s">
        <v>78</v>
      </c>
      <c r="C84" s="108"/>
      <c r="D84" s="108"/>
      <c r="E84" s="151">
        <v>0.11774349680014988</v>
      </c>
      <c r="F84" s="129"/>
      <c r="G84" s="152">
        <v>0.10938619046724146</v>
      </c>
      <c r="H84" s="129"/>
      <c r="I84" s="183">
        <v>0.09554268432728809</v>
      </c>
      <c r="J84" s="179"/>
      <c r="K84" s="183">
        <v>0.09554268432728809</v>
      </c>
      <c r="L84" s="108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56">
        <v>0.08368370686816526</v>
      </c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08"/>
      <c r="AV84" s="152">
        <v>0.06838164752712733</v>
      </c>
      <c r="AW84" s="129"/>
      <c r="AX84" s="152">
        <v>0.09181060807572862</v>
      </c>
      <c r="AY84" s="152"/>
      <c r="AZ84" s="152">
        <v>0.0679094213358548</v>
      </c>
      <c r="BA84" s="152"/>
      <c r="BB84" s="152">
        <v>0.060849820513872145</v>
      </c>
      <c r="BC84" s="152"/>
      <c r="BD84" s="158">
        <v>0.07344218877110892</v>
      </c>
      <c r="BE84" s="152"/>
      <c r="BF84" s="152">
        <v>0.06841649206623124</v>
      </c>
      <c r="BG84" s="152"/>
      <c r="BH84" s="152">
        <v>0.07984025400252417</v>
      </c>
      <c r="BI84" s="152"/>
      <c r="BJ84" s="152">
        <v>0.7671498629850093</v>
      </c>
      <c r="BK84" s="152"/>
      <c r="BL84" s="152">
        <v>0.06729885386277935</v>
      </c>
      <c r="BM84" s="152"/>
      <c r="BN84" s="159">
        <v>0.06472640282307152</v>
      </c>
    </row>
    <row r="85" spans="1:66" ht="28.5">
      <c r="A85" s="198">
        <v>9</v>
      </c>
      <c r="B85" s="199" t="s">
        <v>83</v>
      </c>
      <c r="E85" s="175">
        <v>30.39314004636261</v>
      </c>
      <c r="F85" s="130"/>
      <c r="G85" s="176">
        <v>10.25915556082304</v>
      </c>
      <c r="H85" s="129"/>
      <c r="I85" s="185">
        <v>20.437512401470325</v>
      </c>
      <c r="J85" s="181"/>
      <c r="K85" s="185">
        <v>20.437512401470325</v>
      </c>
      <c r="L85" s="126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186">
        <v>6.016508372914283</v>
      </c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126"/>
      <c r="AV85" s="187">
        <v>11.418182524811156</v>
      </c>
      <c r="AW85" s="130"/>
      <c r="AX85" s="187">
        <v>41.40525100825233</v>
      </c>
      <c r="AY85" s="137"/>
      <c r="AZ85" s="187">
        <v>6.528841916427763</v>
      </c>
      <c r="BA85" s="137"/>
      <c r="BB85" s="187">
        <v>7.562425782270996</v>
      </c>
      <c r="BC85" s="137"/>
      <c r="BD85" s="188">
        <v>2.3286547659132095</v>
      </c>
      <c r="BE85" s="137"/>
      <c r="BF85" s="187">
        <v>5.787970402733752</v>
      </c>
      <c r="BG85" s="137"/>
      <c r="BH85" s="187">
        <v>33.823108638437056</v>
      </c>
      <c r="BI85" s="137"/>
      <c r="BJ85" s="187">
        <v>32.19939556353743</v>
      </c>
      <c r="BK85" s="137"/>
      <c r="BL85" s="187">
        <v>11.445985830039538</v>
      </c>
      <c r="BM85" s="137"/>
      <c r="BN85" s="188">
        <v>6.754527449089036</v>
      </c>
    </row>
    <row r="86" spans="1:2" ht="15.75">
      <c r="A86" s="207" t="s">
        <v>151</v>
      </c>
      <c r="B86" s="141" t="s">
        <v>125</v>
      </c>
    </row>
    <row r="87" spans="1:66" ht="12.75">
      <c r="A87" s="142">
        <v>1</v>
      </c>
      <c r="B87" s="75" t="s">
        <v>68</v>
      </c>
      <c r="E87" s="143">
        <v>11.036169887526029</v>
      </c>
      <c r="F87" s="143"/>
      <c r="G87" s="143">
        <v>11.036169887526029</v>
      </c>
      <c r="H87" s="143"/>
      <c r="I87" s="143">
        <v>11.036169887526029</v>
      </c>
      <c r="J87" s="143"/>
      <c r="K87" s="143">
        <v>11.036169887526029</v>
      </c>
      <c r="L87" s="143"/>
      <c r="M87" s="143">
        <v>11.036169887526029</v>
      </c>
      <c r="N87" s="143"/>
      <c r="O87" s="143">
        <v>11.036169887526029</v>
      </c>
      <c r="P87" s="143"/>
      <c r="Q87" s="143">
        <v>11.036169887526029</v>
      </c>
      <c r="R87" s="143"/>
      <c r="S87" s="143">
        <v>11.036169887526029</v>
      </c>
      <c r="T87" s="143"/>
      <c r="U87" s="143">
        <v>11.036169887526029</v>
      </c>
      <c r="V87" s="143"/>
      <c r="W87" s="143">
        <v>11.036169887526029</v>
      </c>
      <c r="X87" s="143"/>
      <c r="Y87" s="143">
        <v>11.036169887526029</v>
      </c>
      <c r="Z87" s="143"/>
      <c r="AA87" s="143">
        <v>11.036169887526029</v>
      </c>
      <c r="AB87" s="143"/>
      <c r="AC87" s="143">
        <v>11.036169887526029</v>
      </c>
      <c r="AD87" s="143"/>
      <c r="AE87" s="143">
        <v>11.036169887526029</v>
      </c>
      <c r="AF87" s="143"/>
      <c r="AG87" s="143">
        <v>11.036169887526029</v>
      </c>
      <c r="AH87" s="143"/>
      <c r="AI87" s="143">
        <v>11.036169887526029</v>
      </c>
      <c r="AJ87" s="143"/>
      <c r="AK87" s="143">
        <v>11.036169887526029</v>
      </c>
      <c r="AL87" s="143"/>
      <c r="AM87" s="143">
        <v>11.036169887526029</v>
      </c>
      <c r="AN87" s="143">
        <v>11.036169887526029</v>
      </c>
      <c r="AO87" s="143"/>
      <c r="AP87" s="143">
        <v>11.036169887526029</v>
      </c>
      <c r="AQ87" s="143"/>
      <c r="AR87" s="143">
        <v>11.036169887526029</v>
      </c>
      <c r="AS87" s="143"/>
      <c r="AT87" s="143">
        <v>11.036169887526029</v>
      </c>
      <c r="AU87" s="143"/>
      <c r="AV87" s="143">
        <v>11.036169887526029</v>
      </c>
      <c r="AW87" s="143"/>
      <c r="AX87" s="143">
        <v>11.036169887526029</v>
      </c>
      <c r="AY87" s="143"/>
      <c r="AZ87" s="143">
        <v>11.036169887526029</v>
      </c>
      <c r="BA87" s="143"/>
      <c r="BB87" s="143">
        <v>11.036169887526029</v>
      </c>
      <c r="BC87" s="143"/>
      <c r="BD87" s="143">
        <v>11.036169887526029</v>
      </c>
      <c r="BE87" s="143"/>
      <c r="BF87" s="143">
        <v>11.036169887526029</v>
      </c>
      <c r="BG87" s="143"/>
      <c r="BH87" s="143">
        <v>11.036169887526029</v>
      </c>
      <c r="BI87" s="143"/>
      <c r="BJ87" s="143">
        <v>11.036169887526029</v>
      </c>
      <c r="BK87" s="143"/>
      <c r="BL87" s="143">
        <v>11.036169887526029</v>
      </c>
      <c r="BM87" s="143"/>
      <c r="BN87" s="143">
        <v>11.036169887526029</v>
      </c>
    </row>
    <row r="88" spans="1:66" ht="12.75">
      <c r="A88" s="142" t="s">
        <v>126</v>
      </c>
      <c r="B88" s="34" t="s">
        <v>13</v>
      </c>
      <c r="E88" s="143">
        <v>8.097618846298367</v>
      </c>
      <c r="F88" s="74"/>
      <c r="G88" s="74">
        <v>8.097618846298367</v>
      </c>
      <c r="H88" s="74"/>
      <c r="I88" s="74">
        <v>8.097618846298367</v>
      </c>
      <c r="J88" s="74"/>
      <c r="K88" s="74">
        <v>8.097618846298367</v>
      </c>
      <c r="L88" s="74"/>
      <c r="M88" s="74">
        <v>8.097618846298367</v>
      </c>
      <c r="N88" s="74"/>
      <c r="O88" s="74">
        <v>8.097618846298367</v>
      </c>
      <c r="P88" s="74"/>
      <c r="Q88" s="74">
        <v>8.097618846298367</v>
      </c>
      <c r="R88" s="74"/>
      <c r="S88" s="74">
        <v>8.097618846298367</v>
      </c>
      <c r="T88" s="74"/>
      <c r="U88" s="74">
        <v>8.097618846298367</v>
      </c>
      <c r="V88" s="74"/>
      <c r="W88" s="74">
        <v>8.097618846298367</v>
      </c>
      <c r="X88" s="74"/>
      <c r="Y88" s="74">
        <v>8.097618846298367</v>
      </c>
      <c r="Z88" s="74"/>
      <c r="AA88" s="74">
        <v>8.097618846298367</v>
      </c>
      <c r="AB88" s="74"/>
      <c r="AC88" s="74">
        <v>8.097618846298367</v>
      </c>
      <c r="AD88" s="74"/>
      <c r="AE88" s="74">
        <v>8.097618846298367</v>
      </c>
      <c r="AF88" s="74"/>
      <c r="AG88" s="74">
        <v>8.097618846298367</v>
      </c>
      <c r="AH88" s="74"/>
      <c r="AI88" s="74">
        <v>8.097618846298367</v>
      </c>
      <c r="AJ88" s="74"/>
      <c r="AK88" s="74">
        <v>8.097618846298367</v>
      </c>
      <c r="AL88" s="74"/>
      <c r="AM88" s="74">
        <v>8.097618846298367</v>
      </c>
      <c r="AN88" s="74">
        <v>8.097618846298367</v>
      </c>
      <c r="AO88" s="74"/>
      <c r="AP88" s="74">
        <v>8.097618846298367</v>
      </c>
      <c r="AQ88" s="74"/>
      <c r="AR88" s="74">
        <v>8.097618846298367</v>
      </c>
      <c r="AS88" s="74"/>
      <c r="AT88" s="74">
        <v>8.097618846298367</v>
      </c>
      <c r="AU88" s="74"/>
      <c r="AV88" s="74">
        <v>8.097618846298367</v>
      </c>
      <c r="AW88" s="74"/>
      <c r="AX88" s="74">
        <v>8.097618846298367</v>
      </c>
      <c r="AY88" s="74"/>
      <c r="AZ88" s="74">
        <v>8.097618846298367</v>
      </c>
      <c r="BA88" s="74"/>
      <c r="BB88" s="74">
        <v>8.097618846298367</v>
      </c>
      <c r="BC88" s="74"/>
      <c r="BD88" s="74">
        <v>8.097618846298367</v>
      </c>
      <c r="BE88" s="74"/>
      <c r="BF88" s="74">
        <v>8.097618846298367</v>
      </c>
      <c r="BG88" s="74"/>
      <c r="BH88" s="74">
        <v>8.097618846298367</v>
      </c>
      <c r="BI88" s="74"/>
      <c r="BJ88" s="74">
        <v>8.097618846298367</v>
      </c>
      <c r="BK88" s="74"/>
      <c r="BL88" s="74">
        <v>8.097618846298367</v>
      </c>
      <c r="BM88" s="74"/>
      <c r="BN88" s="74">
        <v>8.097618846298367</v>
      </c>
    </row>
    <row r="89" spans="1:66" ht="12.75">
      <c r="A89" s="142" t="s">
        <v>127</v>
      </c>
      <c r="B89" s="34" t="s">
        <v>50</v>
      </c>
      <c r="E89" s="143">
        <v>1.7814761461856405</v>
      </c>
      <c r="F89" s="74"/>
      <c r="G89" s="74">
        <v>1.7814761461856405</v>
      </c>
      <c r="H89" s="74"/>
      <c r="I89" s="74">
        <v>1.7814761461856405</v>
      </c>
      <c r="J89" s="74"/>
      <c r="K89" s="74">
        <v>1.7814761461856405</v>
      </c>
      <c r="L89" s="74"/>
      <c r="M89" s="74">
        <v>1.7814761461856405</v>
      </c>
      <c r="N89" s="74"/>
      <c r="O89" s="74">
        <v>1.7814761461856405</v>
      </c>
      <c r="P89" s="74"/>
      <c r="Q89" s="74">
        <v>1.7814761461856405</v>
      </c>
      <c r="R89" s="74"/>
      <c r="S89" s="74">
        <v>1.7814761461856405</v>
      </c>
      <c r="T89" s="74"/>
      <c r="U89" s="74">
        <v>1.7814761461856405</v>
      </c>
      <c r="V89" s="74"/>
      <c r="W89" s="74">
        <v>1.7814761461856405</v>
      </c>
      <c r="X89" s="74"/>
      <c r="Y89" s="74">
        <v>1.7814761461856405</v>
      </c>
      <c r="Z89" s="74"/>
      <c r="AA89" s="74">
        <v>1.7814761461856405</v>
      </c>
      <c r="AB89" s="74"/>
      <c r="AC89" s="74">
        <v>1.7814761461856405</v>
      </c>
      <c r="AD89" s="74"/>
      <c r="AE89" s="74">
        <v>1.7814761461856405</v>
      </c>
      <c r="AF89" s="74"/>
      <c r="AG89" s="74">
        <v>1.7814761461856405</v>
      </c>
      <c r="AH89" s="74"/>
      <c r="AI89" s="74">
        <v>1.7814761461856405</v>
      </c>
      <c r="AJ89" s="74"/>
      <c r="AK89" s="74">
        <v>1.7814761461856405</v>
      </c>
      <c r="AL89" s="74"/>
      <c r="AM89" s="74">
        <v>1.7814761461856405</v>
      </c>
      <c r="AN89" s="74">
        <v>1.7814761461856405</v>
      </c>
      <c r="AO89" s="74"/>
      <c r="AP89" s="74">
        <v>1.7814761461856405</v>
      </c>
      <c r="AQ89" s="74"/>
      <c r="AR89" s="74">
        <v>1.7814761461856405</v>
      </c>
      <c r="AS89" s="74"/>
      <c r="AT89" s="74">
        <v>1.7814761461856405</v>
      </c>
      <c r="AU89" s="74"/>
      <c r="AV89" s="74">
        <v>1.7814761461856405</v>
      </c>
      <c r="AW89" s="74"/>
      <c r="AX89" s="74">
        <v>1.7814761461856405</v>
      </c>
      <c r="AY89" s="74"/>
      <c r="AZ89" s="74">
        <v>1.7814761461856405</v>
      </c>
      <c r="BA89" s="74"/>
      <c r="BB89" s="74">
        <v>1.7814761461856405</v>
      </c>
      <c r="BC89" s="74"/>
      <c r="BD89" s="74">
        <v>1.7814761461856405</v>
      </c>
      <c r="BE89" s="74"/>
      <c r="BF89" s="74">
        <v>1.7814761461856405</v>
      </c>
      <c r="BG89" s="74"/>
      <c r="BH89" s="74">
        <v>1.7814761461856405</v>
      </c>
      <c r="BI89" s="74"/>
      <c r="BJ89" s="74">
        <v>1.7814761461856405</v>
      </c>
      <c r="BK89" s="74"/>
      <c r="BL89" s="74">
        <v>1.7814761461856405</v>
      </c>
      <c r="BM89" s="74"/>
      <c r="BN89" s="74">
        <v>1.7814761461856405</v>
      </c>
    </row>
    <row r="90" spans="1:66" ht="12.75">
      <c r="A90" s="142" t="s">
        <v>128</v>
      </c>
      <c r="B90" s="34" t="s">
        <v>121</v>
      </c>
      <c r="E90" s="143">
        <v>1.157074895042021</v>
      </c>
      <c r="F90" s="74"/>
      <c r="G90" s="74">
        <v>1.157074895042021</v>
      </c>
      <c r="H90" s="74"/>
      <c r="I90" s="74">
        <v>1.157074895042021</v>
      </c>
      <c r="J90" s="74"/>
      <c r="K90" s="74">
        <v>1.157074895042021</v>
      </c>
      <c r="L90" s="74"/>
      <c r="M90" s="74">
        <v>1.157074895042021</v>
      </c>
      <c r="N90" s="74"/>
      <c r="O90" s="74">
        <v>1.157074895042021</v>
      </c>
      <c r="P90" s="74"/>
      <c r="Q90" s="74">
        <v>1.157074895042021</v>
      </c>
      <c r="R90" s="74"/>
      <c r="S90" s="74">
        <v>1.157074895042021</v>
      </c>
      <c r="T90" s="74"/>
      <c r="U90" s="74">
        <v>1.157074895042021</v>
      </c>
      <c r="V90" s="74"/>
      <c r="W90" s="74">
        <v>1.157074895042021</v>
      </c>
      <c r="X90" s="74"/>
      <c r="Y90" s="74">
        <v>1.157074895042021</v>
      </c>
      <c r="Z90" s="74"/>
      <c r="AA90" s="74">
        <v>1.157074895042021</v>
      </c>
      <c r="AB90" s="74"/>
      <c r="AC90" s="74">
        <v>1.157074895042021</v>
      </c>
      <c r="AD90" s="74"/>
      <c r="AE90" s="74">
        <v>1.157074895042021</v>
      </c>
      <c r="AF90" s="74"/>
      <c r="AG90" s="74">
        <v>1.157074895042021</v>
      </c>
      <c r="AH90" s="74"/>
      <c r="AI90" s="74">
        <v>1.157074895042021</v>
      </c>
      <c r="AJ90" s="74"/>
      <c r="AK90" s="74">
        <v>1.157074895042021</v>
      </c>
      <c r="AL90" s="74"/>
      <c r="AM90" s="74">
        <v>1.157074895042021</v>
      </c>
      <c r="AN90" s="74">
        <v>1.157074895042021</v>
      </c>
      <c r="AO90" s="74"/>
      <c r="AP90" s="74">
        <v>1.157074895042021</v>
      </c>
      <c r="AQ90" s="74"/>
      <c r="AR90" s="74">
        <v>1.157074895042021</v>
      </c>
      <c r="AS90" s="74"/>
      <c r="AT90" s="74">
        <v>1.157074895042021</v>
      </c>
      <c r="AU90" s="74"/>
      <c r="AV90" s="74">
        <v>1.157074895042021</v>
      </c>
      <c r="AW90" s="74"/>
      <c r="AX90" s="74">
        <v>1.157074895042021</v>
      </c>
      <c r="AY90" s="74"/>
      <c r="AZ90" s="74">
        <v>1.157074895042021</v>
      </c>
      <c r="BA90" s="74"/>
      <c r="BB90" s="74">
        <v>1.157074895042021</v>
      </c>
      <c r="BC90" s="74"/>
      <c r="BD90" s="74">
        <v>1.157074895042021</v>
      </c>
      <c r="BE90" s="74"/>
      <c r="BF90" s="74">
        <v>1.157074895042021</v>
      </c>
      <c r="BG90" s="74"/>
      <c r="BH90" s="74">
        <v>1.157074895042021</v>
      </c>
      <c r="BI90" s="74"/>
      <c r="BJ90" s="74">
        <v>1.157074895042021</v>
      </c>
      <c r="BK90" s="74"/>
      <c r="BL90" s="74">
        <v>1.157074895042021</v>
      </c>
      <c r="BM90" s="74"/>
      <c r="BN90" s="74">
        <v>1.157074895042021</v>
      </c>
    </row>
    <row r="91" spans="1:66" ht="12.75">
      <c r="A91" s="142" t="s">
        <v>129</v>
      </c>
      <c r="B91" s="34" t="s">
        <v>69</v>
      </c>
      <c r="E91" s="143">
        <v>0.400259960447894</v>
      </c>
      <c r="F91" s="74"/>
      <c r="G91" s="74">
        <v>0.400259960447894</v>
      </c>
      <c r="H91" s="74"/>
      <c r="I91" s="74">
        <v>0.400259960447894</v>
      </c>
      <c r="J91" s="74"/>
      <c r="K91" s="74">
        <v>0.400259960447894</v>
      </c>
      <c r="L91" s="74"/>
      <c r="M91" s="74">
        <v>0.400259960447894</v>
      </c>
      <c r="N91" s="74"/>
      <c r="O91" s="74">
        <v>0.400259960447894</v>
      </c>
      <c r="P91" s="74"/>
      <c r="Q91" s="74">
        <v>0.400259960447894</v>
      </c>
      <c r="R91" s="74"/>
      <c r="S91" s="74">
        <v>0.400259960447894</v>
      </c>
      <c r="T91" s="74"/>
      <c r="U91" s="74">
        <v>0.400259960447894</v>
      </c>
      <c r="V91" s="74"/>
      <c r="W91" s="74">
        <v>0.400259960447894</v>
      </c>
      <c r="X91" s="74"/>
      <c r="Y91" s="74">
        <v>0.400259960447894</v>
      </c>
      <c r="Z91" s="74"/>
      <c r="AA91" s="74">
        <v>0.400259960447894</v>
      </c>
      <c r="AB91" s="74"/>
      <c r="AC91" s="74">
        <v>0.400259960447894</v>
      </c>
      <c r="AD91" s="74"/>
      <c r="AE91" s="74">
        <v>0.400259960447894</v>
      </c>
      <c r="AF91" s="74"/>
      <c r="AG91" s="74">
        <v>0.400259960447894</v>
      </c>
      <c r="AH91" s="74"/>
      <c r="AI91" s="74">
        <v>0.400259960447894</v>
      </c>
      <c r="AJ91" s="74"/>
      <c r="AK91" s="74">
        <v>0.400259960447894</v>
      </c>
      <c r="AL91" s="74"/>
      <c r="AM91" s="74">
        <v>0.400259960447894</v>
      </c>
      <c r="AN91" s="74">
        <v>0.400259960447894</v>
      </c>
      <c r="AO91" s="74"/>
      <c r="AP91" s="74">
        <v>0.400259960447894</v>
      </c>
      <c r="AQ91" s="74"/>
      <c r="AR91" s="74">
        <v>0.400259960447894</v>
      </c>
      <c r="AS91" s="74"/>
      <c r="AT91" s="74">
        <v>0.400259960447894</v>
      </c>
      <c r="AU91" s="74"/>
      <c r="AV91" s="74">
        <v>0.400259960447894</v>
      </c>
      <c r="AW91" s="74"/>
      <c r="AX91" s="74">
        <v>0.400259960447894</v>
      </c>
      <c r="AY91" s="74"/>
      <c r="AZ91" s="74">
        <v>0.400259960447894</v>
      </c>
      <c r="BA91" s="74"/>
      <c r="BB91" s="74">
        <v>0.400259960447894</v>
      </c>
      <c r="BC91" s="74"/>
      <c r="BD91" s="74">
        <v>0.400259960447894</v>
      </c>
      <c r="BE91" s="74"/>
      <c r="BF91" s="74">
        <v>0.400259960447894</v>
      </c>
      <c r="BG91" s="74"/>
      <c r="BH91" s="74">
        <v>0.400259960447894</v>
      </c>
      <c r="BI91" s="74"/>
      <c r="BJ91" s="74">
        <v>0.400259960447894</v>
      </c>
      <c r="BK91" s="74"/>
      <c r="BL91" s="74">
        <v>0.400259960447894</v>
      </c>
      <c r="BM91" s="74"/>
      <c r="BN91" s="74">
        <v>0.400259960447894</v>
      </c>
    </row>
    <row r="92" spans="1:66" ht="12.75">
      <c r="A92" s="142" t="s">
        <v>130</v>
      </c>
      <c r="B92" s="34" t="s">
        <v>70</v>
      </c>
      <c r="E92" s="143">
        <v>0.756814934594127</v>
      </c>
      <c r="F92" s="74"/>
      <c r="G92" s="74">
        <v>0.756814934594127</v>
      </c>
      <c r="H92" s="74"/>
      <c r="I92" s="74">
        <v>0.756814934594127</v>
      </c>
      <c r="J92" s="74"/>
      <c r="K92" s="74">
        <v>0.756814934594127</v>
      </c>
      <c r="L92" s="74"/>
      <c r="M92" s="74">
        <v>0.756814934594127</v>
      </c>
      <c r="N92" s="74"/>
      <c r="O92" s="74">
        <v>0.756814934594127</v>
      </c>
      <c r="P92" s="74"/>
      <c r="Q92" s="74">
        <v>0.756814934594127</v>
      </c>
      <c r="R92" s="74"/>
      <c r="S92" s="74">
        <v>0.756814934594127</v>
      </c>
      <c r="T92" s="74"/>
      <c r="U92" s="74">
        <v>0.756814934594127</v>
      </c>
      <c r="V92" s="74"/>
      <c r="W92" s="74">
        <v>0.756814934594127</v>
      </c>
      <c r="X92" s="74"/>
      <c r="Y92" s="74">
        <v>0.756814934594127</v>
      </c>
      <c r="Z92" s="74"/>
      <c r="AA92" s="74">
        <v>0.756814934594127</v>
      </c>
      <c r="AB92" s="74"/>
      <c r="AC92" s="74">
        <v>0.756814934594127</v>
      </c>
      <c r="AD92" s="74"/>
      <c r="AE92" s="74">
        <v>0.756814934594127</v>
      </c>
      <c r="AF92" s="74"/>
      <c r="AG92" s="74">
        <v>0.756814934594127</v>
      </c>
      <c r="AH92" s="74"/>
      <c r="AI92" s="74">
        <v>0.756814934594127</v>
      </c>
      <c r="AJ92" s="74"/>
      <c r="AK92" s="74">
        <v>0.756814934594127</v>
      </c>
      <c r="AL92" s="74"/>
      <c r="AM92" s="74">
        <v>0.756814934594127</v>
      </c>
      <c r="AN92" s="74">
        <v>0.756814934594127</v>
      </c>
      <c r="AO92" s="74"/>
      <c r="AP92" s="74">
        <v>0.756814934594127</v>
      </c>
      <c r="AQ92" s="74"/>
      <c r="AR92" s="74">
        <v>0.756814934594127</v>
      </c>
      <c r="AS92" s="74"/>
      <c r="AT92" s="74">
        <v>0.756814934594127</v>
      </c>
      <c r="AU92" s="74"/>
      <c r="AV92" s="74">
        <v>0.756814934594127</v>
      </c>
      <c r="AW92" s="74"/>
      <c r="AX92" s="74">
        <v>0.756814934594127</v>
      </c>
      <c r="AY92" s="74"/>
      <c r="AZ92" s="74">
        <v>0.756814934594127</v>
      </c>
      <c r="BA92" s="74"/>
      <c r="BB92" s="74">
        <v>0.756814934594127</v>
      </c>
      <c r="BC92" s="74"/>
      <c r="BD92" s="74">
        <v>0.756814934594127</v>
      </c>
      <c r="BE92" s="74"/>
      <c r="BF92" s="74">
        <v>0.756814934594127</v>
      </c>
      <c r="BG92" s="74"/>
      <c r="BH92" s="74">
        <v>0.756814934594127</v>
      </c>
      <c r="BI92" s="74"/>
      <c r="BJ92" s="74">
        <v>0.756814934594127</v>
      </c>
      <c r="BK92" s="74"/>
      <c r="BL92" s="74">
        <v>0.756814934594127</v>
      </c>
      <c r="BM92" s="74"/>
      <c r="BN92" s="74">
        <v>0.756814934594127</v>
      </c>
    </row>
    <row r="93" spans="1:66" ht="12.75">
      <c r="A93" s="142" t="s">
        <v>131</v>
      </c>
      <c r="B93" s="34" t="s">
        <v>71</v>
      </c>
      <c r="E93" s="143">
        <v>0.002029902980602505</v>
      </c>
      <c r="F93" s="74"/>
      <c r="G93" s="74">
        <v>0.002029902980602505</v>
      </c>
      <c r="H93" s="74"/>
      <c r="I93" s="74">
        <v>0.002029902980602505</v>
      </c>
      <c r="J93" s="74"/>
      <c r="K93" s="74">
        <v>0.002029902980602505</v>
      </c>
      <c r="L93" s="74"/>
      <c r="M93" s="74">
        <v>0.002029902980602505</v>
      </c>
      <c r="N93" s="74"/>
      <c r="O93" s="74">
        <v>0.002029902980602505</v>
      </c>
      <c r="P93" s="74"/>
      <c r="Q93" s="74">
        <v>0.002029902980602505</v>
      </c>
      <c r="R93" s="74"/>
      <c r="S93" s="74">
        <v>0.002029902980602505</v>
      </c>
      <c r="T93" s="74"/>
      <c r="U93" s="74">
        <v>0.002029902980602505</v>
      </c>
      <c r="V93" s="74"/>
      <c r="W93" s="74">
        <v>0.002029902980602505</v>
      </c>
      <c r="X93" s="74"/>
      <c r="Y93" s="74">
        <v>0.002029902980602505</v>
      </c>
      <c r="Z93" s="74"/>
      <c r="AA93" s="74">
        <v>0.002029902980602505</v>
      </c>
      <c r="AB93" s="74"/>
      <c r="AC93" s="74">
        <v>0.002029902980602505</v>
      </c>
      <c r="AD93" s="74"/>
      <c r="AE93" s="74">
        <v>0.002029902980602505</v>
      </c>
      <c r="AF93" s="74"/>
      <c r="AG93" s="74">
        <v>0.002029902980602505</v>
      </c>
      <c r="AH93" s="74"/>
      <c r="AI93" s="74">
        <v>0.002029902980602505</v>
      </c>
      <c r="AJ93" s="74"/>
      <c r="AK93" s="74">
        <v>0.002029902980602505</v>
      </c>
      <c r="AL93" s="74"/>
      <c r="AM93" s="74">
        <v>0.002029902980602505</v>
      </c>
      <c r="AN93" s="74">
        <v>0.002029902980602505</v>
      </c>
      <c r="AO93" s="74"/>
      <c r="AP93" s="74">
        <v>0.002029902980602505</v>
      </c>
      <c r="AQ93" s="74"/>
      <c r="AR93" s="74">
        <v>0.002029902980602505</v>
      </c>
      <c r="AS93" s="74"/>
      <c r="AT93" s="74">
        <v>0.002029902980602505</v>
      </c>
      <c r="AU93" s="74"/>
      <c r="AV93" s="74">
        <v>0.002029902980602505</v>
      </c>
      <c r="AW93" s="74"/>
      <c r="AX93" s="74">
        <v>0.002029902980602505</v>
      </c>
      <c r="AY93" s="74"/>
      <c r="AZ93" s="74">
        <v>0.002029902980602505</v>
      </c>
      <c r="BA93" s="74"/>
      <c r="BB93" s="74">
        <v>0.002029902980602505</v>
      </c>
      <c r="BC93" s="74"/>
      <c r="BD93" s="74">
        <v>0.002029902980602505</v>
      </c>
      <c r="BE93" s="74"/>
      <c r="BF93" s="74">
        <v>0.002029902980602505</v>
      </c>
      <c r="BG93" s="74"/>
      <c r="BH93" s="74">
        <v>0.002029902980602505</v>
      </c>
      <c r="BI93" s="74"/>
      <c r="BJ93" s="74">
        <v>0.002029902980602505</v>
      </c>
      <c r="BK93" s="74"/>
      <c r="BL93" s="74">
        <v>0.002029902980602505</v>
      </c>
      <c r="BM93" s="74"/>
      <c r="BN93" s="74">
        <v>0.002029902980602505</v>
      </c>
    </row>
    <row r="94" spans="1:66" ht="12.75">
      <c r="A94" s="142" t="s">
        <v>132</v>
      </c>
      <c r="B94" s="34" t="s">
        <v>72</v>
      </c>
      <c r="E94" s="143">
        <v>0</v>
      </c>
      <c r="F94" s="74"/>
      <c r="G94" s="74">
        <v>0</v>
      </c>
      <c r="H94" s="74"/>
      <c r="I94" s="74">
        <v>0</v>
      </c>
      <c r="J94" s="74"/>
      <c r="K94" s="74">
        <v>0</v>
      </c>
      <c r="L94" s="74"/>
      <c r="M94" s="74">
        <v>0</v>
      </c>
      <c r="N94" s="74"/>
      <c r="O94" s="74">
        <v>0</v>
      </c>
      <c r="P94" s="74"/>
      <c r="Q94" s="74">
        <v>0</v>
      </c>
      <c r="R94" s="74"/>
      <c r="S94" s="74">
        <v>0</v>
      </c>
      <c r="T94" s="74"/>
      <c r="U94" s="74">
        <v>0</v>
      </c>
      <c r="V94" s="74"/>
      <c r="W94" s="74">
        <v>0</v>
      </c>
      <c r="X94" s="74"/>
      <c r="Y94" s="74">
        <v>0</v>
      </c>
      <c r="Z94" s="74"/>
      <c r="AA94" s="74">
        <v>0</v>
      </c>
      <c r="AB94" s="74"/>
      <c r="AC94" s="74">
        <v>0</v>
      </c>
      <c r="AD94" s="74"/>
      <c r="AE94" s="74">
        <v>0</v>
      </c>
      <c r="AF94" s="74"/>
      <c r="AG94" s="74">
        <v>0</v>
      </c>
      <c r="AH94" s="74"/>
      <c r="AI94" s="74">
        <v>0</v>
      </c>
      <c r="AJ94" s="74"/>
      <c r="AK94" s="74">
        <v>0</v>
      </c>
      <c r="AL94" s="74"/>
      <c r="AM94" s="74">
        <v>0</v>
      </c>
      <c r="AN94" s="74">
        <v>0</v>
      </c>
      <c r="AO94" s="74"/>
      <c r="AP94" s="74">
        <v>0</v>
      </c>
      <c r="AQ94" s="74"/>
      <c r="AR94" s="74">
        <v>0</v>
      </c>
      <c r="AS94" s="74"/>
      <c r="AT94" s="74">
        <v>0</v>
      </c>
      <c r="AU94" s="74"/>
      <c r="AV94" s="74">
        <v>0</v>
      </c>
      <c r="AW94" s="74"/>
      <c r="AX94" s="74">
        <v>0</v>
      </c>
      <c r="AY94" s="74"/>
      <c r="AZ94" s="74">
        <v>0</v>
      </c>
      <c r="BA94" s="74"/>
      <c r="BB94" s="74">
        <v>0</v>
      </c>
      <c r="BC94" s="74"/>
      <c r="BD94" s="74">
        <v>0</v>
      </c>
      <c r="BE94" s="74"/>
      <c r="BF94" s="74">
        <v>0</v>
      </c>
      <c r="BG94" s="74"/>
      <c r="BH94" s="74">
        <v>0</v>
      </c>
      <c r="BI94" s="74"/>
      <c r="BJ94" s="74">
        <v>0</v>
      </c>
      <c r="BK94" s="74"/>
      <c r="BL94" s="74">
        <v>0</v>
      </c>
      <c r="BM94" s="74"/>
      <c r="BN94" s="74">
        <v>0</v>
      </c>
    </row>
    <row r="95" spans="1:66" ht="12.75">
      <c r="A95" s="142" t="s">
        <v>133</v>
      </c>
      <c r="B95" s="34" t="s">
        <v>18</v>
      </c>
      <c r="E95" s="143">
        <v>0</v>
      </c>
      <c r="F95" s="74"/>
      <c r="G95" s="74">
        <v>0</v>
      </c>
      <c r="H95" s="74"/>
      <c r="I95" s="74">
        <v>0</v>
      </c>
      <c r="J95" s="74"/>
      <c r="K95" s="74">
        <v>0</v>
      </c>
      <c r="L95" s="74"/>
      <c r="M95" s="74">
        <v>0</v>
      </c>
      <c r="N95" s="74"/>
      <c r="O95" s="74">
        <v>0</v>
      </c>
      <c r="P95" s="74"/>
      <c r="Q95" s="74">
        <v>0</v>
      </c>
      <c r="R95" s="74"/>
      <c r="S95" s="74">
        <v>0</v>
      </c>
      <c r="T95" s="74"/>
      <c r="U95" s="74">
        <v>0</v>
      </c>
      <c r="V95" s="74"/>
      <c r="W95" s="74">
        <v>0</v>
      </c>
      <c r="X95" s="74"/>
      <c r="Y95" s="74">
        <v>0</v>
      </c>
      <c r="Z95" s="74"/>
      <c r="AA95" s="74">
        <v>0</v>
      </c>
      <c r="AB95" s="74"/>
      <c r="AC95" s="74">
        <v>0</v>
      </c>
      <c r="AD95" s="74"/>
      <c r="AE95" s="74">
        <v>0</v>
      </c>
      <c r="AF95" s="74"/>
      <c r="AG95" s="74">
        <v>0</v>
      </c>
      <c r="AH95" s="74"/>
      <c r="AI95" s="74">
        <v>0</v>
      </c>
      <c r="AJ95" s="74"/>
      <c r="AK95" s="74">
        <v>0</v>
      </c>
      <c r="AL95" s="74"/>
      <c r="AM95" s="74">
        <v>0</v>
      </c>
      <c r="AN95" s="74">
        <v>0</v>
      </c>
      <c r="AO95" s="74"/>
      <c r="AP95" s="74">
        <v>0</v>
      </c>
      <c r="AQ95" s="74"/>
      <c r="AR95" s="74">
        <v>0</v>
      </c>
      <c r="AS95" s="74"/>
      <c r="AT95" s="74">
        <v>0</v>
      </c>
      <c r="AU95" s="74"/>
      <c r="AV95" s="74">
        <v>0</v>
      </c>
      <c r="AW95" s="74"/>
      <c r="AX95" s="74">
        <v>0</v>
      </c>
      <c r="AY95" s="74"/>
      <c r="AZ95" s="74">
        <v>0</v>
      </c>
      <c r="BA95" s="74"/>
      <c r="BB95" s="74">
        <v>0</v>
      </c>
      <c r="BC95" s="74"/>
      <c r="BD95" s="74">
        <v>0</v>
      </c>
      <c r="BE95" s="74"/>
      <c r="BF95" s="74">
        <v>0</v>
      </c>
      <c r="BG95" s="74"/>
      <c r="BH95" s="74">
        <v>0</v>
      </c>
      <c r="BI95" s="74"/>
      <c r="BJ95" s="74">
        <v>0</v>
      </c>
      <c r="BK95" s="74"/>
      <c r="BL95" s="74">
        <v>0</v>
      </c>
      <c r="BM95" s="74"/>
      <c r="BN95" s="74">
        <v>0</v>
      </c>
    </row>
    <row r="96" spans="1:66" ht="12.75">
      <c r="A96" s="142" t="s">
        <v>134</v>
      </c>
      <c r="B96" s="75" t="s">
        <v>73</v>
      </c>
      <c r="E96" s="143">
        <v>11.036169887526029</v>
      </c>
      <c r="F96" s="143"/>
      <c r="G96" s="143">
        <v>11.036169887526029</v>
      </c>
      <c r="H96" s="143"/>
      <c r="I96" s="143">
        <v>11.036169887526029</v>
      </c>
      <c r="J96" s="143"/>
      <c r="K96" s="143">
        <v>11.036169887526029</v>
      </c>
      <c r="L96" s="143"/>
      <c r="M96" s="143">
        <v>11.036169887526029</v>
      </c>
      <c r="N96" s="143"/>
      <c r="O96" s="143">
        <v>11.036169887526029</v>
      </c>
      <c r="P96" s="143"/>
      <c r="Q96" s="143">
        <v>11.036169887526029</v>
      </c>
      <c r="R96" s="143"/>
      <c r="S96" s="143">
        <v>11.036169887526029</v>
      </c>
      <c r="T96" s="143"/>
      <c r="U96" s="143">
        <v>11.036169887526029</v>
      </c>
      <c r="V96" s="143"/>
      <c r="W96" s="143">
        <v>11.036169887526029</v>
      </c>
      <c r="X96" s="143"/>
      <c r="Y96" s="143">
        <v>11.036169887526029</v>
      </c>
      <c r="Z96" s="143"/>
      <c r="AA96" s="143">
        <v>11.036169887526029</v>
      </c>
      <c r="AB96" s="143"/>
      <c r="AC96" s="143">
        <v>11.036169887526029</v>
      </c>
      <c r="AD96" s="143"/>
      <c r="AE96" s="143">
        <v>11.036169887526029</v>
      </c>
      <c r="AF96" s="143"/>
      <c r="AG96" s="143">
        <v>11.036169887526029</v>
      </c>
      <c r="AH96" s="143"/>
      <c r="AI96" s="143">
        <v>11.036169887526029</v>
      </c>
      <c r="AJ96" s="143"/>
      <c r="AK96" s="143">
        <v>11.036169887526029</v>
      </c>
      <c r="AL96" s="143"/>
      <c r="AM96" s="143">
        <v>11.036169887526029</v>
      </c>
      <c r="AN96" s="143">
        <v>11.036169887526029</v>
      </c>
      <c r="AO96" s="143"/>
      <c r="AP96" s="143">
        <v>11.036169887526029</v>
      </c>
      <c r="AQ96" s="143"/>
      <c r="AR96" s="143">
        <v>11.036169887526029</v>
      </c>
      <c r="AS96" s="143"/>
      <c r="AT96" s="143">
        <v>11.036169887526029</v>
      </c>
      <c r="AU96" s="143"/>
      <c r="AV96" s="143">
        <v>11.036169887526029</v>
      </c>
      <c r="AW96" s="143"/>
      <c r="AX96" s="143">
        <v>11.036169887526029</v>
      </c>
      <c r="AY96" s="143"/>
      <c r="AZ96" s="143">
        <v>11.036169887526029</v>
      </c>
      <c r="BA96" s="143"/>
      <c r="BB96" s="143">
        <v>11.036169887526029</v>
      </c>
      <c r="BC96" s="143"/>
      <c r="BD96" s="143">
        <v>11.036169887526029</v>
      </c>
      <c r="BE96" s="143"/>
      <c r="BF96" s="143">
        <v>11.036169887526029</v>
      </c>
      <c r="BG96" s="143"/>
      <c r="BH96" s="143">
        <v>11.036169887526029</v>
      </c>
      <c r="BI96" s="143"/>
      <c r="BJ96" s="143">
        <v>11.036169887526029</v>
      </c>
      <c r="BK96" s="143"/>
      <c r="BL96" s="143">
        <v>11.036169887526029</v>
      </c>
      <c r="BM96" s="143"/>
      <c r="BN96" s="143">
        <v>11.036169887526029</v>
      </c>
    </row>
    <row r="97" spans="1:66" ht="12.75">
      <c r="A97" s="142" t="s">
        <v>135</v>
      </c>
      <c r="B97" s="34" t="s">
        <v>20</v>
      </c>
      <c r="E97" s="143">
        <v>0</v>
      </c>
      <c r="F97" s="74"/>
      <c r="G97" s="74">
        <v>0</v>
      </c>
      <c r="H97" s="74"/>
      <c r="I97" s="74">
        <v>0</v>
      </c>
      <c r="J97" s="74"/>
      <c r="K97" s="74">
        <v>0</v>
      </c>
      <c r="L97" s="74"/>
      <c r="M97" s="74">
        <v>0</v>
      </c>
      <c r="N97" s="74"/>
      <c r="O97" s="74">
        <v>0</v>
      </c>
      <c r="P97" s="74"/>
      <c r="Q97" s="74">
        <v>0</v>
      </c>
      <c r="R97" s="74"/>
      <c r="S97" s="74">
        <v>0</v>
      </c>
      <c r="T97" s="74"/>
      <c r="U97" s="74">
        <v>0</v>
      </c>
      <c r="V97" s="74"/>
      <c r="W97" s="74">
        <v>0</v>
      </c>
      <c r="X97" s="74"/>
      <c r="Y97" s="74">
        <v>0</v>
      </c>
      <c r="Z97" s="74"/>
      <c r="AA97" s="74">
        <v>0</v>
      </c>
      <c r="AB97" s="74"/>
      <c r="AC97" s="74">
        <v>0</v>
      </c>
      <c r="AD97" s="74"/>
      <c r="AE97" s="74">
        <v>0</v>
      </c>
      <c r="AF97" s="74"/>
      <c r="AG97" s="74">
        <v>0</v>
      </c>
      <c r="AH97" s="74"/>
      <c r="AI97" s="74">
        <v>0</v>
      </c>
      <c r="AJ97" s="74"/>
      <c r="AK97" s="74">
        <v>0</v>
      </c>
      <c r="AL97" s="74"/>
      <c r="AM97" s="74">
        <v>0</v>
      </c>
      <c r="AN97" s="74">
        <v>0</v>
      </c>
      <c r="AO97" s="74"/>
      <c r="AP97" s="74">
        <v>0</v>
      </c>
      <c r="AQ97" s="74"/>
      <c r="AR97" s="74">
        <v>0</v>
      </c>
      <c r="AS97" s="74"/>
      <c r="AT97" s="74">
        <v>0</v>
      </c>
      <c r="AU97" s="74"/>
      <c r="AV97" s="74">
        <v>0</v>
      </c>
      <c r="AW97" s="74"/>
      <c r="AX97" s="74">
        <v>0</v>
      </c>
      <c r="AY97" s="74"/>
      <c r="AZ97" s="74">
        <v>0</v>
      </c>
      <c r="BA97" s="74"/>
      <c r="BB97" s="74">
        <v>0</v>
      </c>
      <c r="BC97" s="74"/>
      <c r="BD97" s="74">
        <v>0</v>
      </c>
      <c r="BE97" s="74"/>
      <c r="BF97" s="74">
        <v>0</v>
      </c>
      <c r="BG97" s="74"/>
      <c r="BH97" s="74">
        <v>0</v>
      </c>
      <c r="BI97" s="74"/>
      <c r="BJ97" s="74">
        <v>0</v>
      </c>
      <c r="BK97" s="74"/>
      <c r="BL97" s="74">
        <v>0</v>
      </c>
      <c r="BM97" s="74"/>
      <c r="BN97" s="74">
        <v>0</v>
      </c>
    </row>
    <row r="98" spans="1:66" ht="12.75">
      <c r="A98" s="144" t="s">
        <v>136</v>
      </c>
      <c r="B98" s="75" t="s">
        <v>74</v>
      </c>
      <c r="C98" s="126"/>
      <c r="D98" s="126"/>
      <c r="E98" s="143">
        <v>0.44139363221506883</v>
      </c>
      <c r="F98" s="143"/>
      <c r="G98" s="143">
        <v>0.44139363221506883</v>
      </c>
      <c r="H98" s="143"/>
      <c r="I98" s="143">
        <v>0.44139363221506883</v>
      </c>
      <c r="J98" s="143"/>
      <c r="K98" s="143">
        <v>0.44139363221506883</v>
      </c>
      <c r="L98" s="143"/>
      <c r="M98" s="143">
        <v>0.44139363221506883</v>
      </c>
      <c r="N98" s="143"/>
      <c r="O98" s="143">
        <v>0.44139363221506883</v>
      </c>
      <c r="P98" s="143"/>
      <c r="Q98" s="143">
        <v>0.44139363221506883</v>
      </c>
      <c r="R98" s="143"/>
      <c r="S98" s="143">
        <v>0.44139363221506883</v>
      </c>
      <c r="T98" s="143"/>
      <c r="U98" s="143">
        <v>0.44139363221506883</v>
      </c>
      <c r="V98" s="143"/>
      <c r="W98" s="143">
        <v>0.44139363221506883</v>
      </c>
      <c r="X98" s="143"/>
      <c r="Y98" s="143">
        <v>0.44139363221506883</v>
      </c>
      <c r="Z98" s="143"/>
      <c r="AA98" s="143">
        <v>0.44139363221506883</v>
      </c>
      <c r="AB98" s="143"/>
      <c r="AC98" s="143">
        <v>0.44139363221506883</v>
      </c>
      <c r="AD98" s="143"/>
      <c r="AE98" s="143">
        <v>0.44139363221506883</v>
      </c>
      <c r="AF98" s="143"/>
      <c r="AG98" s="143">
        <v>0.44139363221506883</v>
      </c>
      <c r="AH98" s="143"/>
      <c r="AI98" s="143">
        <v>0.44139363221506883</v>
      </c>
      <c r="AJ98" s="143"/>
      <c r="AK98" s="143">
        <v>0.44139363221506883</v>
      </c>
      <c r="AL98" s="143"/>
      <c r="AM98" s="143">
        <v>0.44139363221506883</v>
      </c>
      <c r="AN98" s="143">
        <v>0.44139363221506883</v>
      </c>
      <c r="AO98" s="143"/>
      <c r="AP98" s="143">
        <v>0.44139363221506883</v>
      </c>
      <c r="AQ98" s="143"/>
      <c r="AR98" s="143">
        <v>0.44139363221506883</v>
      </c>
      <c r="AS98" s="143"/>
      <c r="AT98" s="143">
        <v>0.44139363221506883</v>
      </c>
      <c r="AU98" s="143"/>
      <c r="AV98" s="143">
        <v>0.44139363221506883</v>
      </c>
      <c r="AW98" s="143"/>
      <c r="AX98" s="143">
        <v>0.44139363221506883</v>
      </c>
      <c r="AY98" s="143"/>
      <c r="AZ98" s="143">
        <v>0.44139363221506883</v>
      </c>
      <c r="BA98" s="143"/>
      <c r="BB98" s="143">
        <v>0.44139363221506883</v>
      </c>
      <c r="BC98" s="143"/>
      <c r="BD98" s="143">
        <v>0.44139363221506883</v>
      </c>
      <c r="BE98" s="143"/>
      <c r="BF98" s="143">
        <v>0.44139363221506883</v>
      </c>
      <c r="BG98" s="143"/>
      <c r="BH98" s="143">
        <v>0.44139363221506883</v>
      </c>
      <c r="BI98" s="143"/>
      <c r="BJ98" s="143">
        <v>0.44139363221506883</v>
      </c>
      <c r="BK98" s="143"/>
      <c r="BL98" s="143">
        <v>0.44139363221506883</v>
      </c>
      <c r="BM98" s="143"/>
      <c r="BN98" s="143">
        <v>0.44139363221506883</v>
      </c>
    </row>
    <row r="99" spans="1:66" ht="12.75">
      <c r="A99" s="142" t="s">
        <v>137</v>
      </c>
      <c r="B99" s="34" t="s">
        <v>22</v>
      </c>
      <c r="E99" s="143">
        <v>0.0794604231901902</v>
      </c>
      <c r="F99" s="74"/>
      <c r="G99" s="74">
        <v>0.0794604231901902</v>
      </c>
      <c r="H99" s="74"/>
      <c r="I99" s="74">
        <v>0.0794604231901902</v>
      </c>
      <c r="J99" s="74"/>
      <c r="K99" s="74">
        <v>0.0794604231901902</v>
      </c>
      <c r="L99" s="74"/>
      <c r="M99" s="74">
        <v>0.0794604231901902</v>
      </c>
      <c r="N99" s="74"/>
      <c r="O99" s="74">
        <v>0.0794604231901902</v>
      </c>
      <c r="P99" s="74"/>
      <c r="Q99" s="74">
        <v>0.0794604231901902</v>
      </c>
      <c r="R99" s="74"/>
      <c r="S99" s="74">
        <v>0.0794604231901902</v>
      </c>
      <c r="T99" s="74"/>
      <c r="U99" s="74">
        <v>0.0794604231901902</v>
      </c>
      <c r="V99" s="74"/>
      <c r="W99" s="74">
        <v>0.0794604231901902</v>
      </c>
      <c r="X99" s="74"/>
      <c r="Y99" s="74">
        <v>0.0794604231901902</v>
      </c>
      <c r="Z99" s="74"/>
      <c r="AA99" s="74">
        <v>0.0794604231901902</v>
      </c>
      <c r="AB99" s="74"/>
      <c r="AC99" s="74">
        <v>0.0794604231901902</v>
      </c>
      <c r="AD99" s="74"/>
      <c r="AE99" s="74">
        <v>0.0794604231901902</v>
      </c>
      <c r="AF99" s="74"/>
      <c r="AG99" s="74">
        <v>0.0794604231901902</v>
      </c>
      <c r="AH99" s="74"/>
      <c r="AI99" s="74">
        <v>0.0794604231901902</v>
      </c>
      <c r="AJ99" s="74"/>
      <c r="AK99" s="74">
        <v>0.0794604231901902</v>
      </c>
      <c r="AL99" s="74"/>
      <c r="AM99" s="74">
        <v>0.0794604231901902</v>
      </c>
      <c r="AN99" s="74">
        <v>0.0794604231901902</v>
      </c>
      <c r="AO99" s="74"/>
      <c r="AP99" s="74">
        <v>0.0794604231901902</v>
      </c>
      <c r="AQ99" s="74"/>
      <c r="AR99" s="74">
        <v>0.0794604231901902</v>
      </c>
      <c r="AS99" s="74"/>
      <c r="AT99" s="74">
        <v>0.0794604231901902</v>
      </c>
      <c r="AU99" s="74"/>
      <c r="AV99" s="74">
        <v>0.0794604231901902</v>
      </c>
      <c r="AW99" s="74"/>
      <c r="AX99" s="74">
        <v>0.0794604231901902</v>
      </c>
      <c r="AY99" s="74"/>
      <c r="AZ99" s="74">
        <v>0.0794604231901902</v>
      </c>
      <c r="BA99" s="74"/>
      <c r="BB99" s="74">
        <v>0.0794604231901902</v>
      </c>
      <c r="BC99" s="74"/>
      <c r="BD99" s="74">
        <v>0.0794604231901902</v>
      </c>
      <c r="BE99" s="74"/>
      <c r="BF99" s="74">
        <v>0.0794604231901902</v>
      </c>
      <c r="BG99" s="74"/>
      <c r="BH99" s="74">
        <v>0.0794604231901902</v>
      </c>
      <c r="BI99" s="74"/>
      <c r="BJ99" s="74">
        <v>0.0794604231901902</v>
      </c>
      <c r="BK99" s="74"/>
      <c r="BL99" s="74">
        <v>0.0794604231901902</v>
      </c>
      <c r="BM99" s="74"/>
      <c r="BN99" s="74">
        <v>0.0794604231901902</v>
      </c>
    </row>
    <row r="100" spans="1:66" ht="12.75">
      <c r="A100" s="142" t="s">
        <v>138</v>
      </c>
      <c r="B100" s="34" t="s">
        <v>23</v>
      </c>
      <c r="E100" s="143">
        <v>0</v>
      </c>
      <c r="F100" s="74"/>
      <c r="G100" s="74">
        <v>0</v>
      </c>
      <c r="H100" s="74"/>
      <c r="I100" s="74">
        <v>0</v>
      </c>
      <c r="J100" s="74"/>
      <c r="K100" s="74">
        <v>0</v>
      </c>
      <c r="L100" s="74"/>
      <c r="M100" s="74">
        <v>0</v>
      </c>
      <c r="N100" s="74"/>
      <c r="O100" s="74">
        <v>0</v>
      </c>
      <c r="P100" s="74"/>
      <c r="Q100" s="74">
        <v>0</v>
      </c>
      <c r="R100" s="74"/>
      <c r="S100" s="74">
        <v>0</v>
      </c>
      <c r="T100" s="74"/>
      <c r="U100" s="74">
        <v>0</v>
      </c>
      <c r="V100" s="74"/>
      <c r="W100" s="74">
        <v>0</v>
      </c>
      <c r="X100" s="74"/>
      <c r="Y100" s="74">
        <v>0</v>
      </c>
      <c r="Z100" s="74"/>
      <c r="AA100" s="74">
        <v>0</v>
      </c>
      <c r="AB100" s="74"/>
      <c r="AC100" s="74">
        <v>0</v>
      </c>
      <c r="AD100" s="74"/>
      <c r="AE100" s="74">
        <v>0</v>
      </c>
      <c r="AF100" s="74"/>
      <c r="AG100" s="74">
        <v>0</v>
      </c>
      <c r="AH100" s="74"/>
      <c r="AI100" s="74">
        <v>0</v>
      </c>
      <c r="AJ100" s="74"/>
      <c r="AK100" s="74">
        <v>0</v>
      </c>
      <c r="AL100" s="74"/>
      <c r="AM100" s="74">
        <v>0</v>
      </c>
      <c r="AN100" s="74">
        <v>0</v>
      </c>
      <c r="AO100" s="74"/>
      <c r="AP100" s="74">
        <v>0</v>
      </c>
      <c r="AQ100" s="74"/>
      <c r="AR100" s="74">
        <v>0</v>
      </c>
      <c r="AS100" s="74"/>
      <c r="AT100" s="74">
        <v>0</v>
      </c>
      <c r="AU100" s="74"/>
      <c r="AV100" s="74">
        <v>0</v>
      </c>
      <c r="AW100" s="74"/>
      <c r="AX100" s="74">
        <v>0</v>
      </c>
      <c r="AY100" s="74"/>
      <c r="AZ100" s="74">
        <v>0</v>
      </c>
      <c r="BA100" s="74"/>
      <c r="BB100" s="74">
        <v>0</v>
      </c>
      <c r="BC100" s="74"/>
      <c r="BD100" s="74">
        <v>0</v>
      </c>
      <c r="BE100" s="74"/>
      <c r="BF100" s="74">
        <v>0</v>
      </c>
      <c r="BG100" s="74"/>
      <c r="BH100" s="74">
        <v>0</v>
      </c>
      <c r="BI100" s="74"/>
      <c r="BJ100" s="74">
        <v>0</v>
      </c>
      <c r="BK100" s="74"/>
      <c r="BL100" s="74">
        <v>0</v>
      </c>
      <c r="BM100" s="74"/>
      <c r="BN100" s="74">
        <v>0</v>
      </c>
    </row>
    <row r="101" spans="1:66" ht="12.75">
      <c r="A101" s="142" t="s">
        <v>139</v>
      </c>
      <c r="B101" s="34" t="s">
        <v>24</v>
      </c>
      <c r="E101" s="143">
        <v>0</v>
      </c>
      <c r="F101" s="74"/>
      <c r="G101" s="74">
        <v>0</v>
      </c>
      <c r="H101" s="74"/>
      <c r="I101" s="74">
        <v>0</v>
      </c>
      <c r="J101" s="74"/>
      <c r="K101" s="74">
        <v>0</v>
      </c>
      <c r="L101" s="74"/>
      <c r="M101" s="74">
        <v>0</v>
      </c>
      <c r="N101" s="74"/>
      <c r="O101" s="74">
        <v>0</v>
      </c>
      <c r="P101" s="74"/>
      <c r="Q101" s="74">
        <v>0</v>
      </c>
      <c r="R101" s="74"/>
      <c r="S101" s="74">
        <v>0</v>
      </c>
      <c r="T101" s="74"/>
      <c r="U101" s="74">
        <v>0</v>
      </c>
      <c r="V101" s="74"/>
      <c r="W101" s="74">
        <v>0</v>
      </c>
      <c r="X101" s="74"/>
      <c r="Y101" s="74">
        <v>0</v>
      </c>
      <c r="Z101" s="74"/>
      <c r="AA101" s="74">
        <v>0</v>
      </c>
      <c r="AB101" s="74"/>
      <c r="AC101" s="74">
        <v>0</v>
      </c>
      <c r="AD101" s="74"/>
      <c r="AE101" s="74">
        <v>0</v>
      </c>
      <c r="AF101" s="74"/>
      <c r="AG101" s="74">
        <v>0</v>
      </c>
      <c r="AH101" s="74"/>
      <c r="AI101" s="74">
        <v>0</v>
      </c>
      <c r="AJ101" s="74"/>
      <c r="AK101" s="74">
        <v>0</v>
      </c>
      <c r="AL101" s="74"/>
      <c r="AM101" s="74">
        <v>0</v>
      </c>
      <c r="AN101" s="74">
        <v>0</v>
      </c>
      <c r="AO101" s="74"/>
      <c r="AP101" s="74">
        <v>0</v>
      </c>
      <c r="AQ101" s="74"/>
      <c r="AR101" s="74">
        <v>0</v>
      </c>
      <c r="AS101" s="74"/>
      <c r="AT101" s="74">
        <v>0</v>
      </c>
      <c r="AU101" s="74"/>
      <c r="AV101" s="74">
        <v>0</v>
      </c>
      <c r="AW101" s="74"/>
      <c r="AX101" s="74">
        <v>0</v>
      </c>
      <c r="AY101" s="74"/>
      <c r="AZ101" s="74">
        <v>0</v>
      </c>
      <c r="BA101" s="74"/>
      <c r="BB101" s="74">
        <v>0</v>
      </c>
      <c r="BC101" s="74"/>
      <c r="BD101" s="74">
        <v>0</v>
      </c>
      <c r="BE101" s="74"/>
      <c r="BF101" s="74">
        <v>0</v>
      </c>
      <c r="BG101" s="74"/>
      <c r="BH101" s="74">
        <v>0</v>
      </c>
      <c r="BI101" s="74"/>
      <c r="BJ101" s="74">
        <v>0</v>
      </c>
      <c r="BK101" s="74"/>
      <c r="BL101" s="74">
        <v>0</v>
      </c>
      <c r="BM101" s="74"/>
      <c r="BN101" s="74">
        <v>0</v>
      </c>
    </row>
    <row r="102" spans="1:66" ht="12.75">
      <c r="A102" s="142" t="s">
        <v>140</v>
      </c>
      <c r="B102" s="34" t="s">
        <v>51</v>
      </c>
      <c r="E102" s="143">
        <v>0</v>
      </c>
      <c r="F102" s="74"/>
      <c r="G102" s="74">
        <v>0</v>
      </c>
      <c r="H102" s="74"/>
      <c r="I102" s="74">
        <v>0</v>
      </c>
      <c r="J102" s="74"/>
      <c r="K102" s="74">
        <v>0</v>
      </c>
      <c r="L102" s="74"/>
      <c r="M102" s="74">
        <v>0</v>
      </c>
      <c r="N102" s="74"/>
      <c r="O102" s="74">
        <v>0</v>
      </c>
      <c r="P102" s="74"/>
      <c r="Q102" s="74">
        <v>0</v>
      </c>
      <c r="R102" s="74"/>
      <c r="S102" s="74">
        <v>0</v>
      </c>
      <c r="T102" s="74"/>
      <c r="U102" s="74">
        <v>0</v>
      </c>
      <c r="V102" s="74"/>
      <c r="W102" s="74">
        <v>0</v>
      </c>
      <c r="X102" s="74"/>
      <c r="Y102" s="74">
        <v>0</v>
      </c>
      <c r="Z102" s="74"/>
      <c r="AA102" s="74">
        <v>0</v>
      </c>
      <c r="AB102" s="74"/>
      <c r="AC102" s="74">
        <v>0</v>
      </c>
      <c r="AD102" s="74"/>
      <c r="AE102" s="74">
        <v>0</v>
      </c>
      <c r="AF102" s="74"/>
      <c r="AG102" s="74">
        <v>0</v>
      </c>
      <c r="AH102" s="74"/>
      <c r="AI102" s="74">
        <v>0</v>
      </c>
      <c r="AJ102" s="74"/>
      <c r="AK102" s="74">
        <v>0</v>
      </c>
      <c r="AL102" s="74"/>
      <c r="AM102" s="74">
        <v>0</v>
      </c>
      <c r="AN102" s="74">
        <v>0</v>
      </c>
      <c r="AO102" s="74"/>
      <c r="AP102" s="74">
        <v>0</v>
      </c>
      <c r="AQ102" s="74"/>
      <c r="AR102" s="74">
        <v>0</v>
      </c>
      <c r="AS102" s="74"/>
      <c r="AT102" s="74">
        <v>0</v>
      </c>
      <c r="AU102" s="74"/>
      <c r="AV102" s="74">
        <v>0</v>
      </c>
      <c r="AW102" s="74"/>
      <c r="AX102" s="74">
        <v>0</v>
      </c>
      <c r="AY102" s="74"/>
      <c r="AZ102" s="74">
        <v>0</v>
      </c>
      <c r="BA102" s="74"/>
      <c r="BB102" s="74">
        <v>0</v>
      </c>
      <c r="BC102" s="74"/>
      <c r="BD102" s="74">
        <v>0</v>
      </c>
      <c r="BE102" s="74"/>
      <c r="BF102" s="74">
        <v>0</v>
      </c>
      <c r="BG102" s="74"/>
      <c r="BH102" s="74">
        <v>0</v>
      </c>
      <c r="BI102" s="74"/>
      <c r="BJ102" s="74">
        <v>0</v>
      </c>
      <c r="BK102" s="74"/>
      <c r="BL102" s="74">
        <v>0</v>
      </c>
      <c r="BM102" s="74"/>
      <c r="BN102" s="74">
        <v>0</v>
      </c>
    </row>
    <row r="103" spans="1:66" ht="25.5">
      <c r="A103" s="142" t="s">
        <v>141</v>
      </c>
      <c r="B103" s="1" t="s">
        <v>78</v>
      </c>
      <c r="E103" s="143">
        <v>0.36198637231086644</v>
      </c>
      <c r="F103" s="74"/>
      <c r="G103" s="74">
        <v>0.36198637231086644</v>
      </c>
      <c r="H103" s="74"/>
      <c r="I103" s="74">
        <v>0.36198637231086644</v>
      </c>
      <c r="J103" s="74"/>
      <c r="K103" s="74">
        <v>0.36198637231086644</v>
      </c>
      <c r="L103" s="74"/>
      <c r="M103" s="74">
        <v>0.36198637231086644</v>
      </c>
      <c r="N103" s="74"/>
      <c r="O103" s="74">
        <v>0.36198637231086644</v>
      </c>
      <c r="P103" s="74"/>
      <c r="Q103" s="74">
        <v>0.36198637231086644</v>
      </c>
      <c r="R103" s="74"/>
      <c r="S103" s="74">
        <v>0.36198637231086644</v>
      </c>
      <c r="T103" s="74"/>
      <c r="U103" s="74">
        <v>0.36198637231086644</v>
      </c>
      <c r="V103" s="74"/>
      <c r="W103" s="74">
        <v>0.36198637231086644</v>
      </c>
      <c r="X103" s="74"/>
      <c r="Y103" s="74">
        <v>0.36198637231086644</v>
      </c>
      <c r="Z103" s="74"/>
      <c r="AA103" s="74">
        <v>0.36198637231086644</v>
      </c>
      <c r="AB103" s="74"/>
      <c r="AC103" s="74">
        <v>0.36198637231086644</v>
      </c>
      <c r="AD103" s="74"/>
      <c r="AE103" s="74">
        <v>0.36198637231086644</v>
      </c>
      <c r="AF103" s="74"/>
      <c r="AG103" s="74">
        <v>0.36198637231086644</v>
      </c>
      <c r="AH103" s="74"/>
      <c r="AI103" s="74">
        <v>0.36198637231086644</v>
      </c>
      <c r="AJ103" s="74"/>
      <c r="AK103" s="74">
        <v>0.36198637231086644</v>
      </c>
      <c r="AL103" s="74"/>
      <c r="AM103" s="74">
        <v>0.36198637231086644</v>
      </c>
      <c r="AN103" s="74">
        <v>0.36198637231086644</v>
      </c>
      <c r="AO103" s="74"/>
      <c r="AP103" s="74">
        <v>0.36198637231086644</v>
      </c>
      <c r="AQ103" s="74"/>
      <c r="AR103" s="74">
        <v>0.36198637231086644</v>
      </c>
      <c r="AS103" s="74"/>
      <c r="AT103" s="74">
        <v>0.36198637231086644</v>
      </c>
      <c r="AU103" s="74"/>
      <c r="AV103" s="74">
        <v>0.36198637231086644</v>
      </c>
      <c r="AW103" s="74"/>
      <c r="AX103" s="74">
        <v>0.36198637231086644</v>
      </c>
      <c r="AY103" s="74"/>
      <c r="AZ103" s="74">
        <v>0.36198637231086644</v>
      </c>
      <c r="BA103" s="74"/>
      <c r="BB103" s="74">
        <v>0.36198637231086644</v>
      </c>
      <c r="BC103" s="74"/>
      <c r="BD103" s="74">
        <v>0.36198637231086644</v>
      </c>
      <c r="BE103" s="74"/>
      <c r="BF103" s="74">
        <v>0.36198637231086644</v>
      </c>
      <c r="BG103" s="74"/>
      <c r="BH103" s="74">
        <v>0.36198637231086644</v>
      </c>
      <c r="BI103" s="74"/>
      <c r="BJ103" s="74">
        <v>0.36198637231086644</v>
      </c>
      <c r="BK103" s="74"/>
      <c r="BL103" s="74">
        <v>0.36198637231086644</v>
      </c>
      <c r="BM103" s="74"/>
      <c r="BN103" s="74">
        <v>0.36198637231086644</v>
      </c>
    </row>
    <row r="104" spans="1:66" ht="25.5">
      <c r="A104" s="200" t="s">
        <v>142</v>
      </c>
      <c r="B104" s="201" t="s">
        <v>122</v>
      </c>
      <c r="C104" s="202"/>
      <c r="D104" s="202"/>
      <c r="E104" s="146">
        <v>11.477563519741098</v>
      </c>
      <c r="F104" s="203"/>
      <c r="G104" s="146">
        <v>11.477563519741098</v>
      </c>
      <c r="H104" s="203"/>
      <c r="I104" s="146">
        <v>11.477563519741098</v>
      </c>
      <c r="J104" s="146"/>
      <c r="K104" s="146">
        <v>11.477563519741098</v>
      </c>
      <c r="L104" s="146"/>
      <c r="M104" s="146">
        <v>11.477563519741098</v>
      </c>
      <c r="N104" s="146"/>
      <c r="O104" s="146">
        <v>11.477563519741098</v>
      </c>
      <c r="P104" s="146"/>
      <c r="Q104" s="146">
        <v>11.477563519741098</v>
      </c>
      <c r="R104" s="146"/>
      <c r="S104" s="146">
        <v>11.477563519741098</v>
      </c>
      <c r="T104" s="146"/>
      <c r="U104" s="146">
        <v>11.477563519741098</v>
      </c>
      <c r="V104" s="146"/>
      <c r="W104" s="146">
        <v>11.477563519741098</v>
      </c>
      <c r="X104" s="146"/>
      <c r="Y104" s="146">
        <v>11.477563519741098</v>
      </c>
      <c r="Z104" s="146"/>
      <c r="AA104" s="146">
        <v>11.477563519741098</v>
      </c>
      <c r="AB104" s="146"/>
      <c r="AC104" s="146">
        <v>11.477563519741098</v>
      </c>
      <c r="AD104" s="146"/>
      <c r="AE104" s="146">
        <v>11.477563519741098</v>
      </c>
      <c r="AF104" s="146"/>
      <c r="AG104" s="146">
        <v>11.477563519741098</v>
      </c>
      <c r="AH104" s="146"/>
      <c r="AI104" s="146">
        <v>11.477563519741098</v>
      </c>
      <c r="AJ104" s="146"/>
      <c r="AK104" s="146">
        <v>11.477563519741098</v>
      </c>
      <c r="AL104" s="146"/>
      <c r="AM104" s="146">
        <v>11.477563519741098</v>
      </c>
      <c r="AN104" s="146">
        <v>11.477563519741098</v>
      </c>
      <c r="AO104" s="146"/>
      <c r="AP104" s="146">
        <v>11.477563519741098</v>
      </c>
      <c r="AQ104" s="146"/>
      <c r="AR104" s="146">
        <v>11.477563519741098</v>
      </c>
      <c r="AS104" s="146"/>
      <c r="AT104" s="146">
        <v>11.477563519741098</v>
      </c>
      <c r="AU104" s="146"/>
      <c r="AV104" s="146">
        <v>11.477563519741098</v>
      </c>
      <c r="AW104" s="146"/>
      <c r="AX104" s="146">
        <v>11.477563519741098</v>
      </c>
      <c r="AY104" s="146"/>
      <c r="AZ104" s="146">
        <v>11.477563519741098</v>
      </c>
      <c r="BA104" s="146"/>
      <c r="BB104" s="146">
        <v>11.477563519741098</v>
      </c>
      <c r="BC104" s="146"/>
      <c r="BD104" s="146">
        <v>11.477563519741098</v>
      </c>
      <c r="BE104" s="146"/>
      <c r="BF104" s="146">
        <v>11.477563519741098</v>
      </c>
      <c r="BG104" s="146"/>
      <c r="BH104" s="146">
        <v>11.477563519741098</v>
      </c>
      <c r="BI104" s="146"/>
      <c r="BJ104" s="146">
        <v>11.477563519741098</v>
      </c>
      <c r="BK104" s="146"/>
      <c r="BL104" s="146">
        <v>11.477563519741098</v>
      </c>
      <c r="BM104" s="146"/>
      <c r="BN104" s="146">
        <v>11.477563519741098</v>
      </c>
    </row>
    <row r="105" spans="1:66" ht="12.75">
      <c r="A105" s="204"/>
      <c r="B105" s="204" t="s">
        <v>143</v>
      </c>
      <c r="C105" s="204"/>
      <c r="D105" s="204"/>
      <c r="E105" s="205">
        <v>1992.3023782929051</v>
      </c>
      <c r="F105" s="204"/>
      <c r="G105" s="205">
        <v>2962.1587204776506</v>
      </c>
      <c r="H105" s="205"/>
      <c r="I105" s="205">
        <v>1875.630300190153</v>
      </c>
      <c r="J105" s="205"/>
      <c r="K105" s="205">
        <v>2983.8989670652104</v>
      </c>
      <c r="L105" s="205"/>
      <c r="M105" s="205">
        <v>1938.715922270354</v>
      </c>
      <c r="N105" s="205"/>
      <c r="O105" s="205">
        <v>1988.8361039682234</v>
      </c>
      <c r="P105" s="205"/>
      <c r="Q105" s="205">
        <v>1930.608998787267</v>
      </c>
      <c r="R105" s="205"/>
      <c r="S105" s="205">
        <v>2095.015197056835</v>
      </c>
      <c r="T105" s="205"/>
      <c r="U105" s="205">
        <v>2007.3628876601608</v>
      </c>
      <c r="V105" s="205"/>
      <c r="W105" s="205">
        <v>1942.2639457538376</v>
      </c>
      <c r="X105" s="205"/>
      <c r="Y105" s="205">
        <v>1874.792585746014</v>
      </c>
      <c r="Z105" s="205"/>
      <c r="AA105" s="205">
        <v>1904.2058198548293</v>
      </c>
      <c r="AB105" s="205"/>
      <c r="AC105" s="205">
        <v>1891.978640093617</v>
      </c>
      <c r="AD105" s="205"/>
      <c r="AE105" s="205">
        <v>1883.4104497672924</v>
      </c>
      <c r="AF105" s="205"/>
      <c r="AG105" s="205">
        <v>1883.4564683480744</v>
      </c>
      <c r="AH105" s="205"/>
      <c r="AI105" s="205">
        <v>1875.7116062024363</v>
      </c>
      <c r="AJ105" s="205"/>
      <c r="AK105" s="205">
        <v>1893.4742839850753</v>
      </c>
      <c r="AL105" s="205"/>
      <c r="AM105" s="205">
        <v>1874.5214482234967</v>
      </c>
      <c r="AN105" s="205" t="e">
        <v>#REF!</v>
      </c>
      <c r="AO105" s="205"/>
      <c r="AP105" s="205">
        <v>1927.023361875201</v>
      </c>
      <c r="AQ105" s="205"/>
      <c r="AR105" s="205">
        <v>3006.977226185457</v>
      </c>
      <c r="AS105" s="205"/>
      <c r="AT105" s="205">
        <v>2993.2531338243643</v>
      </c>
      <c r="AU105" s="205"/>
      <c r="AV105" s="205">
        <v>2988.2864323107497</v>
      </c>
      <c r="AW105" s="205"/>
      <c r="AX105" s="205">
        <v>3025.183654959921</v>
      </c>
      <c r="AY105" s="205"/>
      <c r="AZ105" s="205">
        <v>3021.1377684705035</v>
      </c>
      <c r="BA105" s="205"/>
      <c r="BB105" s="205">
        <v>2911.606660594929</v>
      </c>
      <c r="BC105" s="205"/>
      <c r="BD105" s="205">
        <v>2912.9770065899475</v>
      </c>
      <c r="BE105" s="205"/>
      <c r="BF105" s="205">
        <v>2999.04713842512</v>
      </c>
      <c r="BG105" s="205"/>
      <c r="BH105" s="205">
        <v>3028.4320986311386</v>
      </c>
      <c r="BI105" s="205"/>
      <c r="BJ105" s="205">
        <v>3262.6370068094902</v>
      </c>
      <c r="BK105" s="205"/>
      <c r="BL105" s="205">
        <v>2939.1690454058635</v>
      </c>
      <c r="BM105" s="205"/>
      <c r="BN105" s="205">
        <v>2955.556476869184</v>
      </c>
    </row>
    <row r="106" spans="1:66" ht="12.75" hidden="1">
      <c r="A106" s="145"/>
      <c r="B106" s="145" t="s">
        <v>144</v>
      </c>
      <c r="C106" s="145"/>
      <c r="D106" s="145"/>
      <c r="E106" s="146">
        <f>E105*1.2</f>
        <v>2390.7628539514862</v>
      </c>
      <c r="F106" s="145"/>
      <c r="G106" s="146">
        <f>G105*1.2</f>
        <v>3554.5904645731807</v>
      </c>
      <c r="H106" s="145"/>
      <c r="I106" s="146">
        <f>I105*1.2</f>
        <v>2250.7563602281834</v>
      </c>
      <c r="J106" s="145"/>
      <c r="K106" s="189">
        <f>K105*1.2</f>
        <v>3580.6787604782526</v>
      </c>
      <c r="L106" s="145"/>
      <c r="M106" s="146">
        <f>M105*1.2</f>
        <v>2326.4591067244246</v>
      </c>
      <c r="N106" s="145"/>
      <c r="O106" s="146">
        <f>O105*1.2</f>
        <v>2386.603324761868</v>
      </c>
      <c r="P106" s="145"/>
      <c r="Q106" s="146">
        <f>Q105*1.2</f>
        <v>2316.73079854472</v>
      </c>
      <c r="R106" s="145"/>
      <c r="S106" s="146">
        <f>S105*1.2</f>
        <v>2514.018236468202</v>
      </c>
      <c r="T106" s="145"/>
      <c r="U106" s="146">
        <f>U105*1.2</f>
        <v>2408.8354651921927</v>
      </c>
      <c r="V106" s="145"/>
      <c r="W106" s="146">
        <f>W105*1.2</f>
        <v>2330.716734904605</v>
      </c>
      <c r="X106" s="145"/>
      <c r="Y106" s="146">
        <f>Y105*1.2</f>
        <v>2249.7511028952167</v>
      </c>
      <c r="Z106" s="145"/>
      <c r="AA106" s="146">
        <f>AA105*1.2</f>
        <v>2285.046983825795</v>
      </c>
      <c r="AB106" s="145"/>
      <c r="AC106" s="146">
        <f>AC105*1.2</f>
        <v>2270.3743681123406</v>
      </c>
      <c r="AD106" s="145"/>
      <c r="AE106" s="146">
        <f>AE105*1.2</f>
        <v>2260.0925397207507</v>
      </c>
      <c r="AF106" s="145"/>
      <c r="AG106" s="146">
        <f>AG105*1.2</f>
        <v>2260.1477620176893</v>
      </c>
      <c r="AH106" s="145"/>
      <c r="AI106" s="146">
        <f>AI105*1.2</f>
        <v>2250.8539274429236</v>
      </c>
      <c r="AJ106" s="145"/>
      <c r="AK106" s="146">
        <f>AK105*1.2</f>
        <v>2272.1691407820904</v>
      </c>
      <c r="AL106" s="145"/>
      <c r="AM106" s="146">
        <f>AM105*1.2</f>
        <v>2249.425737868196</v>
      </c>
      <c r="AN106" s="145" t="e">
        <f>AN105*1.2</f>
        <v>#REF!</v>
      </c>
      <c r="AO106" s="145"/>
      <c r="AP106" s="146">
        <f>AP105*1.2</f>
        <v>2312.428034250241</v>
      </c>
      <c r="AQ106" s="145"/>
      <c r="AR106" s="146">
        <f>AR105*1.2</f>
        <v>3608.372671422548</v>
      </c>
      <c r="AS106" s="145"/>
      <c r="AT106" s="189">
        <f>AT105*1.2</f>
        <v>3591.903760589237</v>
      </c>
      <c r="AU106" s="145"/>
      <c r="AV106" s="146">
        <f>AV105*1.2</f>
        <v>3585.9437187728995</v>
      </c>
      <c r="AW106" s="145"/>
      <c r="AX106" s="146">
        <f>AX105*1.2</f>
        <v>3630.2203859519054</v>
      </c>
      <c r="AY106" s="145"/>
      <c r="AZ106" s="146">
        <f>AZ105*1.2</f>
        <v>3625.365322164604</v>
      </c>
      <c r="BA106" s="145"/>
      <c r="BB106" s="146">
        <f>BB105*1.2</f>
        <v>3493.9279927139146</v>
      </c>
      <c r="BC106" s="145"/>
      <c r="BD106" s="146">
        <f>BD105*1.2</f>
        <v>3495.572407907937</v>
      </c>
      <c r="BE106" s="145"/>
      <c r="BF106" s="146">
        <f>BF105*1.2</f>
        <v>3598.856566110144</v>
      </c>
      <c r="BG106" s="145"/>
      <c r="BH106" s="146">
        <f>BH105*1.2</f>
        <v>3634.118518357366</v>
      </c>
      <c r="BI106" s="145"/>
      <c r="BJ106" s="146">
        <f>BJ105*1.2</f>
        <v>3915.164408171388</v>
      </c>
      <c r="BK106" s="145"/>
      <c r="BL106" s="146">
        <f>BL105*1.2</f>
        <v>3527.002854487036</v>
      </c>
      <c r="BM106" s="145"/>
      <c r="BN106" s="146">
        <f>BN105*1.2</f>
        <v>3546.6677722430204</v>
      </c>
    </row>
    <row r="107" spans="2:52" ht="12.75">
      <c r="B107" s="147" t="s">
        <v>88</v>
      </c>
      <c r="C107" s="147"/>
      <c r="D107" s="147"/>
      <c r="E107" s="147"/>
      <c r="F107" s="147"/>
      <c r="G107" s="147" t="s">
        <v>84</v>
      </c>
      <c r="H107" s="147"/>
      <c r="I107" s="147"/>
      <c r="AX107" s="147" t="s">
        <v>84</v>
      </c>
      <c r="AY107" s="147"/>
      <c r="AZ107" s="147"/>
    </row>
    <row r="108" spans="2:52" ht="12.75">
      <c r="B108" s="147" t="s">
        <v>145</v>
      </c>
      <c r="C108" s="147"/>
      <c r="D108" s="147"/>
      <c r="E108" s="147"/>
      <c r="F108" s="147"/>
      <c r="G108" s="147" t="s">
        <v>146</v>
      </c>
      <c r="H108" s="147"/>
      <c r="I108" s="147"/>
      <c r="AX108" s="147" t="s">
        <v>146</v>
      </c>
      <c r="AY108" s="147"/>
      <c r="AZ108" s="147"/>
    </row>
  </sheetData>
  <sheetProtection/>
  <mergeCells count="36">
    <mergeCell ref="J1:K1"/>
    <mergeCell ref="A5:A7"/>
    <mergeCell ref="B5:B7"/>
    <mergeCell ref="C5:C6"/>
    <mergeCell ref="N6:O6"/>
    <mergeCell ref="D6:E6"/>
    <mergeCell ref="F6:G6"/>
    <mergeCell ref="H6:I6"/>
    <mergeCell ref="J6:K6"/>
    <mergeCell ref="L6:M6"/>
    <mergeCell ref="Z6:AA6"/>
    <mergeCell ref="P6:Q6"/>
    <mergeCell ref="R6:S6"/>
    <mergeCell ref="T6:U6"/>
    <mergeCell ref="V6:W6"/>
    <mergeCell ref="X6:Y6"/>
    <mergeCell ref="AO6:AP6"/>
    <mergeCell ref="AQ6:AR6"/>
    <mergeCell ref="AS6:AT6"/>
    <mergeCell ref="AU6:AV6"/>
    <mergeCell ref="AW6:AX6"/>
    <mergeCell ref="AB6:AC6"/>
    <mergeCell ref="AD6:AE6"/>
    <mergeCell ref="AF6:AG6"/>
    <mergeCell ref="AH6:AI6"/>
    <mergeCell ref="AJ6:AK6"/>
    <mergeCell ref="BK6:BL6"/>
    <mergeCell ref="BM6:BN6"/>
    <mergeCell ref="D5:BN5"/>
    <mergeCell ref="AY6:AZ6"/>
    <mergeCell ref="BA6:BB6"/>
    <mergeCell ref="BC6:BD6"/>
    <mergeCell ref="BE6:BF6"/>
    <mergeCell ref="BG6:BH6"/>
    <mergeCell ref="BI6:BJ6"/>
    <mergeCell ref="AL6:AM6"/>
  </mergeCells>
  <printOptions/>
  <pageMargins left="0.7086614173228347" right="0.2" top="0.27" bottom="0.3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2023-09-22T05:34:50Z</cp:lastPrinted>
  <dcterms:created xsi:type="dcterms:W3CDTF">2019-05-24T11:21:54Z</dcterms:created>
  <dcterms:modified xsi:type="dcterms:W3CDTF">2023-09-25T10:20:12Z</dcterms:modified>
  <cp:category/>
  <cp:version/>
  <cp:contentType/>
  <cp:contentStatus/>
</cp:coreProperties>
</file>